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035" windowHeight="10860"/>
  </bookViews>
  <sheets>
    <sheet name="приложение 7" sheetId="6" r:id="rId1"/>
  </sheets>
  <definedNames>
    <definedName name="_xlnm._FilterDatabase" localSheetId="0" hidden="1">'приложение 7'!$A$9:$J$575</definedName>
    <definedName name="Excel_BuiltIn__FilterDatabase_1">#REF!</definedName>
  </definedNames>
  <calcPr calcId="145621"/>
</workbook>
</file>

<file path=xl/calcChain.xml><?xml version="1.0" encoding="utf-8"?>
<calcChain xmlns="http://schemas.openxmlformats.org/spreadsheetml/2006/main">
  <c r="L370" i="6" l="1"/>
  <c r="L270" i="6" l="1"/>
  <c r="J77" i="6" l="1"/>
  <c r="K78" i="6"/>
  <c r="K77" i="6" s="1"/>
  <c r="L77" i="6" s="1"/>
  <c r="J78" i="6"/>
  <c r="L79" i="6"/>
  <c r="L78" i="6" l="1"/>
  <c r="L478" i="6"/>
  <c r="K477" i="6"/>
  <c r="J477" i="6"/>
  <c r="L476" i="6"/>
  <c r="K475" i="6"/>
  <c r="K474" i="6" s="1"/>
  <c r="J475" i="6"/>
  <c r="J480" i="6"/>
  <c r="J479" i="6" s="1"/>
  <c r="K480" i="6"/>
  <c r="K479" i="6" s="1"/>
  <c r="K462" i="6"/>
  <c r="J462" i="6"/>
  <c r="K466" i="6"/>
  <c r="J466" i="6"/>
  <c r="K523" i="6"/>
  <c r="J523" i="6"/>
  <c r="K531" i="6"/>
  <c r="K530" i="6" s="1"/>
  <c r="J531" i="6"/>
  <c r="L532" i="6"/>
  <c r="K534" i="6"/>
  <c r="K533" i="6" s="1"/>
  <c r="J534" i="6"/>
  <c r="L535" i="6"/>
  <c r="K518" i="6"/>
  <c r="K517" i="6" s="1"/>
  <c r="J518" i="6"/>
  <c r="L519" i="6"/>
  <c r="K544" i="6"/>
  <c r="J544" i="6"/>
  <c r="L543" i="6"/>
  <c r="L545" i="6"/>
  <c r="K542" i="6"/>
  <c r="J542" i="6"/>
  <c r="K528" i="6"/>
  <c r="J528" i="6"/>
  <c r="L527" i="6"/>
  <c r="L529" i="6"/>
  <c r="K526" i="6"/>
  <c r="J526" i="6"/>
  <c r="L524" i="6"/>
  <c r="K513" i="6"/>
  <c r="J513" i="6"/>
  <c r="K515" i="6"/>
  <c r="J515" i="6"/>
  <c r="K510" i="6"/>
  <c r="J510" i="6"/>
  <c r="K508" i="6"/>
  <c r="J508" i="6"/>
  <c r="L509" i="6"/>
  <c r="L511" i="6"/>
  <c r="L514" i="6"/>
  <c r="L516" i="6"/>
  <c r="L487" i="6"/>
  <c r="K486" i="6"/>
  <c r="J486" i="6"/>
  <c r="J485" i="6" s="1"/>
  <c r="L467" i="6"/>
  <c r="K445" i="6"/>
  <c r="J445" i="6"/>
  <c r="L446" i="6"/>
  <c r="K453" i="6"/>
  <c r="K452" i="6" s="1"/>
  <c r="J453" i="6"/>
  <c r="J452" i="6" s="1"/>
  <c r="L454" i="6"/>
  <c r="L463" i="6"/>
  <c r="J501" i="6"/>
  <c r="K501" i="6"/>
  <c r="L502" i="6"/>
  <c r="J503" i="6"/>
  <c r="K503" i="6"/>
  <c r="L504" i="6"/>
  <c r="J505" i="6"/>
  <c r="K505" i="6"/>
  <c r="L506" i="6"/>
  <c r="J494" i="6"/>
  <c r="K494" i="6"/>
  <c r="L495" i="6"/>
  <c r="J496" i="6"/>
  <c r="K496" i="6"/>
  <c r="L497" i="6"/>
  <c r="J498" i="6"/>
  <c r="K498" i="6"/>
  <c r="L499" i="6"/>
  <c r="J489" i="6"/>
  <c r="K489" i="6"/>
  <c r="L490" i="6"/>
  <c r="J491" i="6"/>
  <c r="K491" i="6"/>
  <c r="L492" i="6"/>
  <c r="L481" i="6"/>
  <c r="J472" i="6"/>
  <c r="K472" i="6"/>
  <c r="K471" i="6" s="1"/>
  <c r="L473" i="6"/>
  <c r="J456" i="6"/>
  <c r="J455" i="6" s="1"/>
  <c r="K456" i="6"/>
  <c r="K455" i="6" s="1"/>
  <c r="L457" i="6"/>
  <c r="J459" i="6"/>
  <c r="J458" i="6" s="1"/>
  <c r="K459" i="6"/>
  <c r="K458" i="6" s="1"/>
  <c r="L460" i="6"/>
  <c r="J447" i="6"/>
  <c r="K447" i="6"/>
  <c r="L448" i="6"/>
  <c r="J474" i="6" l="1"/>
  <c r="L477" i="6"/>
  <c r="L474" i="6"/>
  <c r="L475" i="6"/>
  <c r="L531" i="6"/>
  <c r="L479" i="6"/>
  <c r="L480" i="6"/>
  <c r="J541" i="6"/>
  <c r="L534" i="6"/>
  <c r="L518" i="6"/>
  <c r="L544" i="6"/>
  <c r="L542" i="6"/>
  <c r="K507" i="6"/>
  <c r="K512" i="6"/>
  <c r="J525" i="6"/>
  <c r="L526" i="6"/>
  <c r="K541" i="6"/>
  <c r="K525" i="6"/>
  <c r="J507" i="6"/>
  <c r="L515" i="6"/>
  <c r="J533" i="6"/>
  <c r="L533" i="6" s="1"/>
  <c r="J517" i="6"/>
  <c r="L517" i="6" s="1"/>
  <c r="L528" i="6"/>
  <c r="J530" i="6"/>
  <c r="L530" i="6" s="1"/>
  <c r="L486" i="6"/>
  <c r="J512" i="6"/>
  <c r="K485" i="6"/>
  <c r="L485" i="6" s="1"/>
  <c r="L510" i="6"/>
  <c r="J444" i="6"/>
  <c r="L513" i="6"/>
  <c r="L505" i="6"/>
  <c r="L508" i="6"/>
  <c r="L445" i="6"/>
  <c r="L496" i="6"/>
  <c r="J493" i="6"/>
  <c r="K500" i="6"/>
  <c r="L452" i="6"/>
  <c r="L498" i="6"/>
  <c r="L503" i="6"/>
  <c r="J500" i="6"/>
  <c r="L453" i="6"/>
  <c r="K444" i="6"/>
  <c r="L491" i="6"/>
  <c r="J488" i="6"/>
  <c r="L501" i="6"/>
  <c r="K493" i="6"/>
  <c r="L494" i="6"/>
  <c r="K488" i="6"/>
  <c r="L489" i="6"/>
  <c r="L472" i="6"/>
  <c r="J471" i="6"/>
  <c r="L471" i="6" s="1"/>
  <c r="L458" i="6"/>
  <c r="L447" i="6"/>
  <c r="L455" i="6"/>
  <c r="L456" i="6"/>
  <c r="L459" i="6"/>
  <c r="L541" i="6" l="1"/>
  <c r="L493" i="6"/>
  <c r="L507" i="6"/>
  <c r="L512" i="6"/>
  <c r="L525" i="6"/>
  <c r="L444" i="6"/>
  <c r="L500" i="6"/>
  <c r="L488" i="6"/>
  <c r="L436" i="6" l="1"/>
  <c r="K435" i="6"/>
  <c r="K434" i="6" s="1"/>
  <c r="J435" i="6"/>
  <c r="J434" i="6" s="1"/>
  <c r="J433" i="6" s="1"/>
  <c r="J432" i="6" s="1"/>
  <c r="J431" i="6" s="1"/>
  <c r="L434" i="6" l="1"/>
  <c r="L435" i="6"/>
  <c r="K433" i="6"/>
  <c r="K229" i="6"/>
  <c r="K228" i="6" s="1"/>
  <c r="K127" i="6"/>
  <c r="K126" i="6" s="1"/>
  <c r="J127" i="6"/>
  <c r="J126" i="6" s="1"/>
  <c r="L125" i="6"/>
  <c r="L128" i="6"/>
  <c r="K124" i="6"/>
  <c r="K123" i="6" s="1"/>
  <c r="J124" i="6"/>
  <c r="J123" i="6" s="1"/>
  <c r="L433" i="6" l="1"/>
  <c r="K432" i="6"/>
  <c r="L123" i="6"/>
  <c r="L124" i="6"/>
  <c r="L126" i="6"/>
  <c r="L127" i="6"/>
  <c r="K141" i="6"/>
  <c r="J141" i="6"/>
  <c r="L142" i="6"/>
  <c r="L144" i="6"/>
  <c r="K143" i="6"/>
  <c r="J143" i="6"/>
  <c r="L139" i="6"/>
  <c r="K138" i="6"/>
  <c r="J138" i="6"/>
  <c r="J137" i="6" s="1"/>
  <c r="L132" i="6"/>
  <c r="K131" i="6"/>
  <c r="J131" i="6"/>
  <c r="L27" i="6"/>
  <c r="K26" i="6"/>
  <c r="J26" i="6"/>
  <c r="K19" i="6"/>
  <c r="J19" i="6"/>
  <c r="L266" i="6"/>
  <c r="K265" i="6"/>
  <c r="J265" i="6"/>
  <c r="J264" i="6" s="1"/>
  <c r="J263" i="6" s="1"/>
  <c r="L313" i="6"/>
  <c r="K312" i="6"/>
  <c r="J312" i="6"/>
  <c r="L432" i="6" l="1"/>
  <c r="K431" i="6"/>
  <c r="L431" i="6" s="1"/>
  <c r="K140" i="6"/>
  <c r="L138" i="6"/>
  <c r="L143" i="6"/>
  <c r="L141" i="6"/>
  <c r="L131" i="6"/>
  <c r="L26" i="6"/>
  <c r="K137" i="6"/>
  <c r="L137" i="6" s="1"/>
  <c r="L312" i="6"/>
  <c r="J140" i="6"/>
  <c r="L140" i="6" s="1"/>
  <c r="L265" i="6"/>
  <c r="K264" i="6"/>
  <c r="L324" i="6"/>
  <c r="K323" i="6"/>
  <c r="J323" i="6"/>
  <c r="L323" i="6" l="1"/>
  <c r="L264" i="6"/>
  <c r="K263" i="6"/>
  <c r="L263" i="6" s="1"/>
  <c r="L296" i="6"/>
  <c r="K295" i="6"/>
  <c r="K294" i="6" s="1"/>
  <c r="J295" i="6"/>
  <c r="J294" i="6" s="1"/>
  <c r="K269" i="6"/>
  <c r="J269" i="6"/>
  <c r="L294" i="6" l="1"/>
  <c r="L295" i="6"/>
  <c r="L99" i="6"/>
  <c r="K98" i="6"/>
  <c r="K97" i="6" s="1"/>
  <c r="K96" i="6" s="1"/>
  <c r="J98" i="6"/>
  <c r="J97" i="6" s="1"/>
  <c r="J96" i="6" s="1"/>
  <c r="L25" i="6"/>
  <c r="K24" i="6"/>
  <c r="J24" i="6"/>
  <c r="K17" i="6"/>
  <c r="J17" i="6"/>
  <c r="K15" i="6"/>
  <c r="J15" i="6"/>
  <c r="L361" i="6"/>
  <c r="L363" i="6"/>
  <c r="K360" i="6"/>
  <c r="J360" i="6"/>
  <c r="K362" i="6"/>
  <c r="J362" i="6"/>
  <c r="L362" i="6" l="1"/>
  <c r="K359" i="6"/>
  <c r="K358" i="6" s="1"/>
  <c r="J359" i="6"/>
  <c r="J358" i="6" s="1"/>
  <c r="L24" i="6"/>
  <c r="L360" i="6"/>
  <c r="L98" i="6"/>
  <c r="L96" i="6"/>
  <c r="L97" i="6"/>
  <c r="K218" i="6"/>
  <c r="K217" i="6" s="1"/>
  <c r="J218" i="6"/>
  <c r="J217" i="6" s="1"/>
  <c r="J332" i="6"/>
  <c r="L410" i="6"/>
  <c r="K409" i="6"/>
  <c r="J409" i="6"/>
  <c r="J408" i="6" s="1"/>
  <c r="L407" i="6"/>
  <c r="K406" i="6"/>
  <c r="J406" i="6"/>
  <c r="J405" i="6" s="1"/>
  <c r="L404" i="6"/>
  <c r="K403" i="6"/>
  <c r="K402" i="6" s="1"/>
  <c r="J403" i="6"/>
  <c r="J402" i="6" s="1"/>
  <c r="L409" i="6" l="1"/>
  <c r="L359" i="6"/>
  <c r="L406" i="6"/>
  <c r="L358" i="6"/>
  <c r="K405" i="6"/>
  <c r="L405" i="6" s="1"/>
  <c r="K408" i="6"/>
  <c r="L408" i="6" s="1"/>
  <c r="L402" i="6"/>
  <c r="L403" i="6"/>
  <c r="L401" i="6" l="1"/>
  <c r="K400" i="6"/>
  <c r="J400" i="6"/>
  <c r="J399" i="6" s="1"/>
  <c r="L383" i="6"/>
  <c r="K382" i="6"/>
  <c r="K381" i="6" s="1"/>
  <c r="J382" i="6"/>
  <c r="J381" i="6" s="1"/>
  <c r="L400" i="6" l="1"/>
  <c r="L381" i="6"/>
  <c r="K399" i="6"/>
  <c r="L399" i="6" s="1"/>
  <c r="L382" i="6"/>
  <c r="K89" i="6"/>
  <c r="K88" i="6" s="1"/>
  <c r="L90" i="6"/>
  <c r="J86" i="6"/>
  <c r="J85" i="6" s="1"/>
  <c r="K86" i="6"/>
  <c r="K85" i="6" s="1"/>
  <c r="J82" i="6"/>
  <c r="J81" i="6" s="1"/>
  <c r="J80" i="6" s="1"/>
  <c r="K82" i="6"/>
  <c r="K81" i="6" s="1"/>
  <c r="K80" i="6" s="1"/>
  <c r="L80" i="6" l="1"/>
  <c r="L83" i="6"/>
  <c r="L85" i="6"/>
  <c r="L87" i="6"/>
  <c r="L86" i="6"/>
  <c r="K84" i="6"/>
  <c r="L82" i="6"/>
  <c r="L81" i="6"/>
  <c r="J89" i="6"/>
  <c r="J88" i="6" l="1"/>
  <c r="L89" i="6"/>
  <c r="J84" i="6" l="1"/>
  <c r="L84" i="6" s="1"/>
  <c r="L88" i="6"/>
  <c r="K369" i="6" l="1"/>
  <c r="J369" i="6"/>
  <c r="J368" i="6" s="1"/>
  <c r="K368" i="6" l="1"/>
  <c r="L368" i="6" s="1"/>
  <c r="L369" i="6"/>
  <c r="K366" i="6"/>
  <c r="K365" i="6" s="1"/>
  <c r="J366" i="6"/>
  <c r="J365" i="6" s="1"/>
  <c r="J364" i="6" s="1"/>
  <c r="K364" i="6" l="1"/>
  <c r="L366" i="6"/>
  <c r="L364" i="6"/>
  <c r="L367" i="6"/>
  <c r="L365" i="6"/>
  <c r="K63" i="6" l="1"/>
  <c r="K62" i="6" s="1"/>
  <c r="K57" i="6"/>
  <c r="K56" i="6" s="1"/>
  <c r="J57" i="6"/>
  <c r="J56" i="6" s="1"/>
  <c r="L58" i="6"/>
  <c r="K440" i="6"/>
  <c r="J440" i="6"/>
  <c r="J439" i="6" s="1"/>
  <c r="J438" i="6" s="1"/>
  <c r="J437" i="6" s="1"/>
  <c r="L441" i="6"/>
  <c r="K353" i="6"/>
  <c r="J353" i="6"/>
  <c r="L354" i="6"/>
  <c r="L56" i="6" l="1"/>
  <c r="L57" i="6"/>
  <c r="L440" i="6"/>
  <c r="K439" i="6"/>
  <c r="L353" i="6"/>
  <c r="L439" i="6" l="1"/>
  <c r="K438" i="6"/>
  <c r="K437" i="6" l="1"/>
  <c r="L437" i="6" s="1"/>
  <c r="L438" i="6"/>
  <c r="K450" i="6" l="1"/>
  <c r="J450" i="6"/>
  <c r="J449" i="6" s="1"/>
  <c r="K483" i="6"/>
  <c r="K482" i="6" s="1"/>
  <c r="J483" i="6"/>
  <c r="J482" i="6" s="1"/>
  <c r="K469" i="6"/>
  <c r="K468" i="6" s="1"/>
  <c r="J469" i="6"/>
  <c r="J468" i="6" s="1"/>
  <c r="L538" i="6"/>
  <c r="K537" i="6"/>
  <c r="J537" i="6"/>
  <c r="L484" i="6"/>
  <c r="L470" i="6"/>
  <c r="L451" i="6"/>
  <c r="L450" i="6" l="1"/>
  <c r="L483" i="6"/>
  <c r="L523" i="6"/>
  <c r="K449" i="6"/>
  <c r="L482" i="6"/>
  <c r="L537" i="6"/>
  <c r="L469" i="6"/>
  <c r="L468" i="6"/>
  <c r="L462" i="6"/>
  <c r="L522" i="6"/>
  <c r="K521" i="6"/>
  <c r="K520" i="6" s="1"/>
  <c r="J521" i="6"/>
  <c r="J520" i="6" s="1"/>
  <c r="L540" i="6"/>
  <c r="K539" i="6"/>
  <c r="J539" i="6"/>
  <c r="J536" i="6" s="1"/>
  <c r="L465" i="6"/>
  <c r="K464" i="6"/>
  <c r="K461" i="6" s="1"/>
  <c r="J464" i="6"/>
  <c r="J461" i="6" s="1"/>
  <c r="J443" i="6" s="1"/>
  <c r="L430" i="6"/>
  <c r="K429" i="6"/>
  <c r="K428" i="6" s="1"/>
  <c r="J429" i="6"/>
  <c r="J428" i="6" s="1"/>
  <c r="L426" i="6"/>
  <c r="K425" i="6"/>
  <c r="K424" i="6" s="1"/>
  <c r="J425" i="6"/>
  <c r="J424" i="6" s="1"/>
  <c r="L423" i="6"/>
  <c r="K422" i="6"/>
  <c r="K421" i="6" s="1"/>
  <c r="J422" i="6"/>
  <c r="J421" i="6" s="1"/>
  <c r="L420" i="6"/>
  <c r="K419" i="6"/>
  <c r="K418" i="6" s="1"/>
  <c r="J419" i="6"/>
  <c r="J418" i="6" s="1"/>
  <c r="L415" i="6"/>
  <c r="K414" i="6"/>
  <c r="K413" i="6" s="1"/>
  <c r="K412" i="6" s="1"/>
  <c r="K411" i="6" s="1"/>
  <c r="J414" i="6"/>
  <c r="J413" i="6" s="1"/>
  <c r="J412" i="6" s="1"/>
  <c r="J411" i="6" s="1"/>
  <c r="L398" i="6"/>
  <c r="K397" i="6"/>
  <c r="K396" i="6" s="1"/>
  <c r="J397" i="6"/>
  <c r="J396" i="6" s="1"/>
  <c r="L395" i="6"/>
  <c r="K394" i="6"/>
  <c r="K393" i="6" s="1"/>
  <c r="J394" i="6"/>
  <c r="J393" i="6" s="1"/>
  <c r="L392" i="6"/>
  <c r="K391" i="6"/>
  <c r="K390" i="6" s="1"/>
  <c r="J391" i="6"/>
  <c r="J390" i="6" s="1"/>
  <c r="L389" i="6"/>
  <c r="K388" i="6"/>
  <c r="K387" i="6" s="1"/>
  <c r="J388" i="6"/>
  <c r="J387" i="6" s="1"/>
  <c r="L386" i="6"/>
  <c r="K385" i="6"/>
  <c r="K384" i="6" s="1"/>
  <c r="J385" i="6"/>
  <c r="J384" i="6" s="1"/>
  <c r="L380" i="6"/>
  <c r="K379" i="6"/>
  <c r="K378" i="6" s="1"/>
  <c r="J379" i="6"/>
  <c r="J378" i="6" s="1"/>
  <c r="L375" i="6"/>
  <c r="K374" i="6"/>
  <c r="K373" i="6" s="1"/>
  <c r="J374" i="6"/>
  <c r="J373" i="6" s="1"/>
  <c r="L357" i="6"/>
  <c r="K356" i="6"/>
  <c r="K355" i="6" s="1"/>
  <c r="J356" i="6"/>
  <c r="J355" i="6" s="1"/>
  <c r="L352" i="6"/>
  <c r="K351" i="6"/>
  <c r="K350" i="6" s="1"/>
  <c r="J351" i="6"/>
  <c r="J350" i="6" s="1"/>
  <c r="L349" i="6"/>
  <c r="K348" i="6"/>
  <c r="K347" i="6" s="1"/>
  <c r="J348" i="6"/>
  <c r="J347" i="6" s="1"/>
  <c r="L343" i="6"/>
  <c r="K342" i="6"/>
  <c r="K341" i="6" s="1"/>
  <c r="J342" i="6"/>
  <c r="J341" i="6" s="1"/>
  <c r="L340" i="6"/>
  <c r="K339" i="6"/>
  <c r="K338" i="6" s="1"/>
  <c r="J339" i="6"/>
  <c r="J338" i="6" s="1"/>
  <c r="L337" i="6"/>
  <c r="K336" i="6"/>
  <c r="J336" i="6"/>
  <c r="L335" i="6"/>
  <c r="K334" i="6"/>
  <c r="J334" i="6"/>
  <c r="L333" i="6"/>
  <c r="K332" i="6"/>
  <c r="K329" i="6"/>
  <c r="K328" i="6" s="1"/>
  <c r="J329" i="6"/>
  <c r="J328" i="6" s="1"/>
  <c r="L330" i="6"/>
  <c r="L326" i="6"/>
  <c r="K325" i="6"/>
  <c r="K322" i="6" s="1"/>
  <c r="J325" i="6"/>
  <c r="J322" i="6" s="1"/>
  <c r="L319" i="6"/>
  <c r="K318" i="6"/>
  <c r="K317" i="6" s="1"/>
  <c r="J318" i="6"/>
  <c r="J317" i="6" s="1"/>
  <c r="L315" i="6"/>
  <c r="K314" i="6"/>
  <c r="J314" i="6"/>
  <c r="L309" i="6"/>
  <c r="K308" i="6"/>
  <c r="K307" i="6" s="1"/>
  <c r="J308" i="6"/>
  <c r="J307" i="6" s="1"/>
  <c r="L305" i="6"/>
  <c r="K304" i="6"/>
  <c r="J304" i="6"/>
  <c r="L303" i="6"/>
  <c r="K302" i="6"/>
  <c r="J302" i="6"/>
  <c r="L300" i="6"/>
  <c r="K299" i="6"/>
  <c r="K298" i="6" s="1"/>
  <c r="J299" i="6"/>
  <c r="J298" i="6" s="1"/>
  <c r="L293" i="6"/>
  <c r="K292" i="6"/>
  <c r="K291" i="6" s="1"/>
  <c r="K290" i="6" s="1"/>
  <c r="J292" i="6"/>
  <c r="J291" i="6" s="1"/>
  <c r="J290" i="6" s="1"/>
  <c r="L288" i="6"/>
  <c r="K287" i="6"/>
  <c r="K286" i="6" s="1"/>
  <c r="J287" i="6"/>
  <c r="J286" i="6" s="1"/>
  <c r="L284" i="6"/>
  <c r="K283" i="6"/>
  <c r="K282" i="6" s="1"/>
  <c r="K281" i="6" s="1"/>
  <c r="J283" i="6"/>
  <c r="J282" i="6" s="1"/>
  <c r="J281" i="6" s="1"/>
  <c r="L280" i="6"/>
  <c r="K279" i="6"/>
  <c r="K278" i="6" s="1"/>
  <c r="J279" i="6"/>
  <c r="J278" i="6" s="1"/>
  <c r="L277" i="6"/>
  <c r="K276" i="6"/>
  <c r="K275" i="6" s="1"/>
  <c r="J276" i="6"/>
  <c r="J275" i="6" s="1"/>
  <c r="L274" i="6"/>
  <c r="K273" i="6"/>
  <c r="K272" i="6" s="1"/>
  <c r="J273" i="6"/>
  <c r="J272" i="6" s="1"/>
  <c r="L269" i="6"/>
  <c r="K268" i="6"/>
  <c r="K267" i="6" s="1"/>
  <c r="J268" i="6"/>
  <c r="J267" i="6" s="1"/>
  <c r="L262" i="6"/>
  <c r="K261" i="6"/>
  <c r="K260" i="6" s="1"/>
  <c r="J261" i="6"/>
  <c r="J260" i="6" s="1"/>
  <c r="L259" i="6"/>
  <c r="K258" i="6"/>
  <c r="K257" i="6" s="1"/>
  <c r="J258" i="6"/>
  <c r="J257" i="6" s="1"/>
  <c r="L256" i="6"/>
  <c r="K255" i="6"/>
  <c r="K254" i="6" s="1"/>
  <c r="J255" i="6"/>
  <c r="J254" i="6" s="1"/>
  <c r="L251" i="6"/>
  <c r="K250" i="6"/>
  <c r="K249" i="6" s="1"/>
  <c r="K248" i="6" s="1"/>
  <c r="J250" i="6"/>
  <c r="J249" i="6" s="1"/>
  <c r="J248" i="6" s="1"/>
  <c r="L247" i="6"/>
  <c r="K246" i="6"/>
  <c r="K245" i="6" s="1"/>
  <c r="K244" i="6" s="1"/>
  <c r="J246" i="6"/>
  <c r="J245" i="6" s="1"/>
  <c r="J244" i="6" s="1"/>
  <c r="L243" i="6"/>
  <c r="K242" i="6"/>
  <c r="K241" i="6" s="1"/>
  <c r="J242" i="6"/>
  <c r="J241" i="6" s="1"/>
  <c r="L239" i="6"/>
  <c r="K238" i="6"/>
  <c r="K237" i="6" s="1"/>
  <c r="J238" i="6"/>
  <c r="J237" i="6" s="1"/>
  <c r="L236" i="6"/>
  <c r="K235" i="6"/>
  <c r="K234" i="6" s="1"/>
  <c r="J235" i="6"/>
  <c r="J234" i="6" s="1"/>
  <c r="L230" i="6"/>
  <c r="J229" i="6"/>
  <c r="J228" i="6" s="1"/>
  <c r="L226" i="6"/>
  <c r="K225" i="6"/>
  <c r="J225" i="6"/>
  <c r="L224" i="6"/>
  <c r="K223" i="6"/>
  <c r="J223" i="6"/>
  <c r="L222" i="6"/>
  <c r="K221" i="6"/>
  <c r="J221" i="6"/>
  <c r="L218" i="6"/>
  <c r="L219" i="6"/>
  <c r="L214" i="6"/>
  <c r="K213" i="6"/>
  <c r="J213" i="6"/>
  <c r="L212" i="6"/>
  <c r="K211" i="6"/>
  <c r="J211" i="6"/>
  <c r="L207" i="6"/>
  <c r="K206" i="6"/>
  <c r="K205" i="6" s="1"/>
  <c r="J206" i="6"/>
  <c r="J205" i="6" s="1"/>
  <c r="L202" i="6"/>
  <c r="K201" i="6"/>
  <c r="K200" i="6" s="1"/>
  <c r="J201" i="6"/>
  <c r="J200" i="6" s="1"/>
  <c r="L198" i="6"/>
  <c r="K197" i="6"/>
  <c r="K196" i="6" s="1"/>
  <c r="K195" i="6" s="1"/>
  <c r="J197" i="6"/>
  <c r="J196" i="6" s="1"/>
  <c r="J195" i="6" s="1"/>
  <c r="L184" i="6"/>
  <c r="K183" i="6"/>
  <c r="K182" i="6" s="1"/>
  <c r="J183" i="6"/>
  <c r="J182" i="6" s="1"/>
  <c r="L181" i="6"/>
  <c r="K180" i="6"/>
  <c r="K179" i="6" s="1"/>
  <c r="J180" i="6"/>
  <c r="J179" i="6" s="1"/>
  <c r="L178" i="6"/>
  <c r="K177" i="6"/>
  <c r="J177" i="6"/>
  <c r="L176" i="6"/>
  <c r="K175" i="6"/>
  <c r="J175" i="6"/>
  <c r="L194" i="6"/>
  <c r="K193" i="6"/>
  <c r="J193" i="6"/>
  <c r="L192" i="6"/>
  <c r="K191" i="6"/>
  <c r="J191" i="6"/>
  <c r="L449" i="6" l="1"/>
  <c r="K443" i="6"/>
  <c r="K442" i="6" s="1"/>
  <c r="K377" i="6"/>
  <c r="J253" i="6"/>
  <c r="K253" i="6"/>
  <c r="K220" i="6"/>
  <c r="K174" i="6"/>
  <c r="K190" i="6"/>
  <c r="J174" i="6"/>
  <c r="J190" i="6"/>
  <c r="J377" i="6"/>
  <c r="K417" i="6"/>
  <c r="K311" i="6"/>
  <c r="K310" i="6" s="1"/>
  <c r="K331" i="6"/>
  <c r="J311" i="6"/>
  <c r="J310" i="6" s="1"/>
  <c r="J301" i="6"/>
  <c r="K301" i="6"/>
  <c r="J417" i="6"/>
  <c r="K346" i="6"/>
  <c r="L539" i="6"/>
  <c r="L520" i="6"/>
  <c r="K536" i="6"/>
  <c r="L536" i="6" s="1"/>
  <c r="L521" i="6"/>
  <c r="L464" i="6"/>
  <c r="L466" i="6"/>
  <c r="L429" i="6"/>
  <c r="L425" i="6"/>
  <c r="L422" i="6"/>
  <c r="L419" i="6"/>
  <c r="L414" i="6"/>
  <c r="L397" i="6"/>
  <c r="L391" i="6"/>
  <c r="L394" i="6"/>
  <c r="L388" i="6"/>
  <c r="L385" i="6"/>
  <c r="L374" i="6"/>
  <c r="L379" i="6"/>
  <c r="L356" i="6"/>
  <c r="L342" i="6"/>
  <c r="L348" i="6"/>
  <c r="L351" i="6"/>
  <c r="L339" i="6"/>
  <c r="J331" i="6"/>
  <c r="L336" i="6"/>
  <c r="L334" i="6"/>
  <c r="L332" i="6"/>
  <c r="L325" i="6"/>
  <c r="L329" i="6"/>
  <c r="L314" i="6"/>
  <c r="L318" i="6"/>
  <c r="L302" i="6"/>
  <c r="L308" i="6"/>
  <c r="L304" i="6"/>
  <c r="L299" i="6"/>
  <c r="L287" i="6"/>
  <c r="L292" i="6"/>
  <c r="L283" i="6"/>
  <c r="L279" i="6"/>
  <c r="L273" i="6"/>
  <c r="L276" i="6"/>
  <c r="L268" i="6"/>
  <c r="L261" i="6"/>
  <c r="L255" i="6"/>
  <c r="L258" i="6"/>
  <c r="L250" i="6"/>
  <c r="L246" i="6"/>
  <c r="L242" i="6"/>
  <c r="L238" i="6"/>
  <c r="L229" i="6"/>
  <c r="L235" i="6"/>
  <c r="L225" i="6"/>
  <c r="L221" i="6"/>
  <c r="J220" i="6"/>
  <c r="J216" i="6" s="1"/>
  <c r="L223" i="6"/>
  <c r="L213" i="6"/>
  <c r="K210" i="6"/>
  <c r="K209" i="6" s="1"/>
  <c r="J210" i="6"/>
  <c r="J209" i="6" s="1"/>
  <c r="L206" i="6"/>
  <c r="L211" i="6"/>
  <c r="L201" i="6"/>
  <c r="L197" i="6"/>
  <c r="L183" i="6"/>
  <c r="L175" i="6"/>
  <c r="L180" i="6"/>
  <c r="L177" i="6"/>
  <c r="L193" i="6"/>
  <c r="L191" i="6"/>
  <c r="L461" i="6" l="1"/>
  <c r="L174" i="6"/>
  <c r="J442" i="6"/>
  <c r="L189" i="6"/>
  <c r="K188" i="6"/>
  <c r="J188" i="6"/>
  <c r="L187" i="6"/>
  <c r="K186" i="6"/>
  <c r="J186" i="6"/>
  <c r="L172" i="6"/>
  <c r="K171" i="6"/>
  <c r="K170" i="6" s="1"/>
  <c r="J171" i="6"/>
  <c r="J170" i="6" s="1"/>
  <c r="L167" i="6"/>
  <c r="K166" i="6"/>
  <c r="K165" i="6" s="1"/>
  <c r="J166" i="6"/>
  <c r="J165" i="6" s="1"/>
  <c r="L163" i="6"/>
  <c r="K162" i="6"/>
  <c r="K161" i="6" s="1"/>
  <c r="K160" i="6" s="1"/>
  <c r="J162" i="6"/>
  <c r="J161" i="6" s="1"/>
  <c r="J160" i="6" s="1"/>
  <c r="L159" i="6"/>
  <c r="K158" i="6"/>
  <c r="K157" i="6" s="1"/>
  <c r="J158" i="6"/>
  <c r="J157" i="6" s="1"/>
  <c r="J156" i="6" s="1"/>
  <c r="L154" i="6"/>
  <c r="K153" i="6"/>
  <c r="K152" i="6" s="1"/>
  <c r="J153" i="6"/>
  <c r="J152" i="6" s="1"/>
  <c r="L150" i="6"/>
  <c r="K149" i="6"/>
  <c r="J149" i="6"/>
  <c r="L148" i="6"/>
  <c r="K147" i="6"/>
  <c r="J147" i="6"/>
  <c r="L136" i="6"/>
  <c r="K135" i="6"/>
  <c r="J135" i="6"/>
  <c r="L134" i="6"/>
  <c r="K133" i="6"/>
  <c r="J133" i="6"/>
  <c r="L122" i="6"/>
  <c r="K121" i="6"/>
  <c r="K120" i="6" s="1"/>
  <c r="J121" i="6"/>
  <c r="J120" i="6" s="1"/>
  <c r="L119" i="6"/>
  <c r="K118" i="6"/>
  <c r="J118" i="6"/>
  <c r="L117" i="6"/>
  <c r="K116" i="6"/>
  <c r="J116" i="6"/>
  <c r="L115" i="6"/>
  <c r="K114" i="6"/>
  <c r="J114" i="6"/>
  <c r="L112" i="6"/>
  <c r="K111" i="6"/>
  <c r="J111" i="6"/>
  <c r="L110" i="6"/>
  <c r="K109" i="6"/>
  <c r="J109" i="6"/>
  <c r="L108" i="6"/>
  <c r="K107" i="6"/>
  <c r="J107" i="6"/>
  <c r="L120" i="6" l="1"/>
  <c r="J130" i="6"/>
  <c r="J129" i="6" s="1"/>
  <c r="K130" i="6"/>
  <c r="K129" i="6" s="1"/>
  <c r="L442" i="6"/>
  <c r="L443" i="6"/>
  <c r="K185" i="6"/>
  <c r="K173" i="6" s="1"/>
  <c r="K146" i="6"/>
  <c r="K145" i="6" s="1"/>
  <c r="J106" i="6"/>
  <c r="J185" i="6"/>
  <c r="J173" i="6" s="1"/>
  <c r="L116" i="6"/>
  <c r="L153" i="6"/>
  <c r="L162" i="6"/>
  <c r="L158" i="6"/>
  <c r="L107" i="6"/>
  <c r="J146" i="6"/>
  <c r="J145" i="6" s="1"/>
  <c r="L188" i="6"/>
  <c r="L135" i="6"/>
  <c r="L118" i="6"/>
  <c r="K106" i="6"/>
  <c r="J113" i="6"/>
  <c r="L166" i="6"/>
  <c r="L171" i="6"/>
  <c r="L111" i="6"/>
  <c r="L186" i="6"/>
  <c r="K113" i="6"/>
  <c r="L109" i="6"/>
  <c r="L147" i="6"/>
  <c r="L149" i="6"/>
  <c r="L133" i="6"/>
  <c r="L121" i="6"/>
  <c r="L114" i="6"/>
  <c r="L105" i="6" l="1"/>
  <c r="K104" i="6"/>
  <c r="K103" i="6" s="1"/>
  <c r="K102" i="6" s="1"/>
  <c r="J104" i="6"/>
  <c r="J103" i="6" s="1"/>
  <c r="J102" i="6" s="1"/>
  <c r="L95" i="6"/>
  <c r="K94" i="6"/>
  <c r="K93" i="6" s="1"/>
  <c r="J94" i="6"/>
  <c r="J93" i="6" s="1"/>
  <c r="L104" i="6" l="1"/>
  <c r="L94" i="6"/>
  <c r="L76" i="6"/>
  <c r="K75" i="6"/>
  <c r="K74" i="6" s="1"/>
  <c r="J75" i="6"/>
  <c r="J74" i="6" s="1"/>
  <c r="L73" i="6"/>
  <c r="K72" i="6"/>
  <c r="K71" i="6" s="1"/>
  <c r="J72" i="6"/>
  <c r="J71" i="6" s="1"/>
  <c r="L70" i="6"/>
  <c r="K69" i="6"/>
  <c r="K68" i="6" s="1"/>
  <c r="J69" i="6"/>
  <c r="J68" i="6" s="1"/>
  <c r="L64" i="6"/>
  <c r="J63" i="6"/>
  <c r="J62" i="6" s="1"/>
  <c r="L61" i="6"/>
  <c r="K60" i="6"/>
  <c r="K59" i="6" s="1"/>
  <c r="J60" i="6"/>
  <c r="J59" i="6" s="1"/>
  <c r="L55" i="6"/>
  <c r="K54" i="6"/>
  <c r="K53" i="6" s="1"/>
  <c r="J54" i="6"/>
  <c r="J53" i="6" s="1"/>
  <c r="L52" i="6"/>
  <c r="K51" i="6"/>
  <c r="K50" i="6" s="1"/>
  <c r="J51" i="6"/>
  <c r="J50" i="6" s="1"/>
  <c r="L49" i="6"/>
  <c r="K48" i="6"/>
  <c r="K47" i="6" s="1"/>
  <c r="J48" i="6"/>
  <c r="J47" i="6" s="1"/>
  <c r="L44" i="6"/>
  <c r="K43" i="6"/>
  <c r="K42" i="6" s="1"/>
  <c r="J43" i="6"/>
  <c r="J42" i="6" s="1"/>
  <c r="L39" i="6"/>
  <c r="K38" i="6"/>
  <c r="K37" i="6" s="1"/>
  <c r="J38" i="6"/>
  <c r="J37" i="6" s="1"/>
  <c r="L34" i="6"/>
  <c r="K33" i="6"/>
  <c r="J33" i="6"/>
  <c r="L32" i="6"/>
  <c r="K31" i="6"/>
  <c r="J31" i="6"/>
  <c r="J67" i="6" l="1"/>
  <c r="J66" i="6" s="1"/>
  <c r="J65" i="6" s="1"/>
  <c r="K67" i="6"/>
  <c r="K66" i="6" s="1"/>
  <c r="K65" i="6" s="1"/>
  <c r="L71" i="6"/>
  <c r="J46" i="6"/>
  <c r="K46" i="6"/>
  <c r="K30" i="6"/>
  <c r="L72" i="6"/>
  <c r="J30" i="6"/>
  <c r="L75" i="6"/>
  <c r="L33" i="6"/>
  <c r="L31" i="6"/>
  <c r="L51" i="6"/>
  <c r="L38" i="6"/>
  <c r="L69" i="6"/>
  <c r="L63" i="6"/>
  <c r="L60" i="6"/>
  <c r="L54" i="6"/>
  <c r="L48" i="6"/>
  <c r="L43" i="6"/>
  <c r="K22" i="6"/>
  <c r="K21" i="6" s="1"/>
  <c r="J22" i="6"/>
  <c r="J21" i="6" s="1"/>
  <c r="L23" i="6"/>
  <c r="K14" i="6"/>
  <c r="J14" i="6"/>
  <c r="L15" i="6"/>
  <c r="L16" i="6"/>
  <c r="L17" i="6"/>
  <c r="L18" i="6"/>
  <c r="L19" i="6"/>
  <c r="J13" i="6" l="1"/>
  <c r="K13" i="6"/>
  <c r="L21" i="6"/>
  <c r="L22" i="6"/>
  <c r="L14" i="6" l="1"/>
  <c r="L20" i="6"/>
  <c r="L30" i="6"/>
  <c r="L37" i="6"/>
  <c r="L42" i="6"/>
  <c r="L47" i="6"/>
  <c r="L50" i="6"/>
  <c r="L53" i="6"/>
  <c r="L59" i="6"/>
  <c r="L62" i="6"/>
  <c r="L68" i="6"/>
  <c r="L74" i="6"/>
  <c r="L93" i="6"/>
  <c r="L103" i="6"/>
  <c r="L106" i="6"/>
  <c r="L113" i="6"/>
  <c r="L130" i="6"/>
  <c r="L146" i="6"/>
  <c r="L152" i="6"/>
  <c r="L157" i="6"/>
  <c r="L161" i="6"/>
  <c r="L165" i="6"/>
  <c r="L170" i="6"/>
  <c r="L179" i="6"/>
  <c r="L182" i="6"/>
  <c r="L185" i="6"/>
  <c r="L190" i="6"/>
  <c r="L196" i="6"/>
  <c r="L200" i="6"/>
  <c r="L205" i="6"/>
  <c r="L210" i="6"/>
  <c r="L217" i="6"/>
  <c r="L220" i="6"/>
  <c r="L228" i="6"/>
  <c r="L234" i="6"/>
  <c r="L237" i="6"/>
  <c r="L241" i="6"/>
  <c r="L245" i="6"/>
  <c r="L249" i="6"/>
  <c r="L254" i="6"/>
  <c r="L257" i="6"/>
  <c r="L260" i="6"/>
  <c r="L267" i="6"/>
  <c r="L272" i="6"/>
  <c r="L275" i="6"/>
  <c r="L278" i="6"/>
  <c r="L282" i="6"/>
  <c r="L286" i="6"/>
  <c r="L291" i="6"/>
  <c r="L298" i="6"/>
  <c r="L301" i="6"/>
  <c r="L307" i="6"/>
  <c r="L311" i="6"/>
  <c r="L317" i="6"/>
  <c r="L322" i="6"/>
  <c r="L328" i="6"/>
  <c r="L331" i="6"/>
  <c r="L338" i="6"/>
  <c r="L341" i="6"/>
  <c r="L347" i="6"/>
  <c r="L350" i="6"/>
  <c r="L355" i="6"/>
  <c r="L373" i="6"/>
  <c r="L378" i="6"/>
  <c r="L384" i="6"/>
  <c r="L387" i="6"/>
  <c r="L390" i="6"/>
  <c r="L393" i="6"/>
  <c r="L396" i="6"/>
  <c r="L413" i="6"/>
  <c r="L418" i="6"/>
  <c r="L421" i="6"/>
  <c r="L424" i="6"/>
  <c r="L428" i="6"/>
  <c r="K427" i="6"/>
  <c r="K416" i="6" s="1"/>
  <c r="J427" i="6"/>
  <c r="J416" i="6" s="1"/>
  <c r="K372" i="6"/>
  <c r="K371" i="6" s="1"/>
  <c r="K327" i="6"/>
  <c r="K321" i="6"/>
  <c r="K320" i="6" s="1"/>
  <c r="K316" i="6"/>
  <c r="K306" i="6"/>
  <c r="K297" i="6"/>
  <c r="K285" i="6"/>
  <c r="K271" i="6"/>
  <c r="K252" i="6" s="1"/>
  <c r="K240" i="6"/>
  <c r="K233" i="6"/>
  <c r="K227" i="6"/>
  <c r="K216" i="6"/>
  <c r="K208" i="6"/>
  <c r="K204" i="6"/>
  <c r="K203" i="6" s="1"/>
  <c r="K199" i="6"/>
  <c r="K169" i="6"/>
  <c r="K164" i="6"/>
  <c r="K156" i="6"/>
  <c r="K151" i="6"/>
  <c r="K101" i="6" s="1"/>
  <c r="K92" i="6"/>
  <c r="K91" i="6" s="1"/>
  <c r="K41" i="6"/>
  <c r="K40" i="6" s="1"/>
  <c r="K36" i="6"/>
  <c r="K35" i="6" s="1"/>
  <c r="K29" i="6"/>
  <c r="K28" i="6" s="1"/>
  <c r="K12" i="6"/>
  <c r="K289" i="6" l="1"/>
  <c r="K231" i="6" s="1"/>
  <c r="K155" i="6"/>
  <c r="K100" i="6" s="1"/>
  <c r="K215" i="6"/>
  <c r="K376" i="6"/>
  <c r="L427" i="6"/>
  <c r="K345" i="6"/>
  <c r="K344" i="6" s="1"/>
  <c r="K45" i="6"/>
  <c r="K232" i="6"/>
  <c r="K168" i="6"/>
  <c r="L377" i="6"/>
  <c r="J151" i="6" l="1"/>
  <c r="L151" i="6" s="1"/>
  <c r="K546" i="6" l="1"/>
  <c r="L67" i="6"/>
  <c r="J346" i="6" l="1"/>
  <c r="J271" i="6"/>
  <c r="L253" i="6"/>
  <c r="L248" i="6"/>
  <c r="L195" i="6"/>
  <c r="L160" i="6"/>
  <c r="L102" i="6"/>
  <c r="L46" i="6"/>
  <c r="L13" i="6"/>
  <c r="L271" i="6" l="1"/>
  <c r="L346" i="6"/>
  <c r="J345" i="6"/>
  <c r="J344" i="6" s="1"/>
  <c r="L145" i="6"/>
  <c r="L417" i="6"/>
  <c r="L412" i="6"/>
  <c r="J316" i="6"/>
  <c r="L316" i="6" s="1"/>
  <c r="L310" i="6"/>
  <c r="J306" i="6"/>
  <c r="L306" i="6" s="1"/>
  <c r="J297" i="6"/>
  <c r="L281" i="6"/>
  <c r="J199" i="6"/>
  <c r="L199" i="6" s="1"/>
  <c r="L173" i="6"/>
  <c r="L297" i="6" l="1"/>
  <c r="J289" i="6"/>
  <c r="J208" i="6"/>
  <c r="L208" i="6" s="1"/>
  <c r="L209" i="6"/>
  <c r="J204" i="6"/>
  <c r="J203" i="6" l="1"/>
  <c r="L203" i="6" s="1"/>
  <c r="L204" i="6"/>
  <c r="J36" i="6"/>
  <c r="J327" i="6"/>
  <c r="L327" i="6" s="1"/>
  <c r="L216" i="6"/>
  <c r="L416" i="6"/>
  <c r="L411" i="6"/>
  <c r="J376" i="6"/>
  <c r="L376" i="6" l="1"/>
  <c r="J35" i="6"/>
  <c r="L36" i="6"/>
  <c r="J321" i="6"/>
  <c r="C321" i="6"/>
  <c r="C320" i="6" s="1"/>
  <c r="J285" i="6"/>
  <c r="C285" i="6"/>
  <c r="C281" i="6" s="1"/>
  <c r="L244" i="6"/>
  <c r="J169" i="6"/>
  <c r="J164" i="6"/>
  <c r="J155" i="6" s="1"/>
  <c r="J101" i="6"/>
  <c r="J92" i="6"/>
  <c r="J91" i="6" s="1"/>
  <c r="J45" i="6"/>
  <c r="L45" i="6" s="1"/>
  <c r="J41" i="6"/>
  <c r="C41" i="6"/>
  <c r="C40" i="6" s="1"/>
  <c r="J29" i="6"/>
  <c r="C29" i="6"/>
  <c r="L35" i="6" l="1"/>
  <c r="L285" i="6"/>
  <c r="J252" i="6"/>
  <c r="L252" i="6" s="1"/>
  <c r="L164" i="6"/>
  <c r="L92" i="6"/>
  <c r="J28" i="6"/>
  <c r="L29" i="6"/>
  <c r="J168" i="6"/>
  <c r="L168" i="6" s="1"/>
  <c r="L169" i="6"/>
  <c r="J40" i="6"/>
  <c r="L40" i="6" s="1"/>
  <c r="L41" i="6"/>
  <c r="L101" i="6"/>
  <c r="L129" i="6"/>
  <c r="J320" i="6"/>
  <c r="L320" i="6" s="1"/>
  <c r="L321" i="6"/>
  <c r="J372" i="6"/>
  <c r="J240" i="6"/>
  <c r="L240" i="6" s="1"/>
  <c r="J233" i="6"/>
  <c r="L233" i="6" s="1"/>
  <c r="J227" i="6"/>
  <c r="J215" i="6" s="1"/>
  <c r="L156" i="6"/>
  <c r="J12" i="6"/>
  <c r="L12" i="6" s="1"/>
  <c r="L28" i="6" l="1"/>
  <c r="L344" i="6"/>
  <c r="L345" i="6"/>
  <c r="L65" i="6"/>
  <c r="L66" i="6"/>
  <c r="J371" i="6"/>
  <c r="L371" i="6" s="1"/>
  <c r="L372" i="6"/>
  <c r="L215" i="6"/>
  <c r="L227" i="6"/>
  <c r="L91" i="6"/>
  <c r="L289" i="6"/>
  <c r="L290" i="6"/>
  <c r="J232" i="6"/>
  <c r="J100" i="6" l="1"/>
  <c r="L155" i="6"/>
  <c r="J231" i="6"/>
  <c r="L231" i="6" s="1"/>
  <c r="L232" i="6"/>
  <c r="J546" i="6" l="1"/>
  <c r="L546" i="6"/>
  <c r="L100" i="6"/>
</calcChain>
</file>

<file path=xl/sharedStrings.xml><?xml version="1.0" encoding="utf-8"?>
<sst xmlns="http://schemas.openxmlformats.org/spreadsheetml/2006/main" count="1932" uniqueCount="458">
  <si>
    <t>Целевая статья</t>
  </si>
  <si>
    <t>Руководство и управление в сфере установленных функций органов местного самоуправления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</si>
  <si>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</si>
  <si>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</si>
  <si>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Организация, проведение и участие в спортивных мероприятиях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</si>
  <si>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</si>
  <si>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</si>
  <si>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</si>
  <si>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</si>
  <si>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</si>
  <si>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</si>
  <si>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</si>
  <si>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</si>
  <si>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</si>
  <si>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</si>
  <si>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</si>
  <si>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</si>
  <si>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</si>
  <si>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</si>
  <si>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</si>
  <si>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</si>
  <si>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</si>
  <si>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</si>
  <si>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</si>
  <si>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</si>
  <si>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</si>
  <si>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</si>
  <si>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</si>
  <si>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</si>
  <si>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</si>
  <si>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</si>
  <si>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</si>
  <si>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</si>
  <si>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</si>
  <si>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</si>
  <si>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</si>
  <si>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</si>
  <si>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</si>
  <si>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</si>
  <si>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</si>
  <si>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</si>
  <si>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</si>
  <si>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0900000000</t>
  </si>
  <si>
    <t>0900120080</t>
  </si>
  <si>
    <t>2560110030</t>
  </si>
  <si>
    <t>2560170010</t>
  </si>
  <si>
    <t>2700000000</t>
  </si>
  <si>
    <t>2720000000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</si>
  <si>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</si>
  <si>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</si>
  <si>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</si>
  <si>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</si>
  <si>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</si>
  <si>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</si>
  <si>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</si>
  <si>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</si>
  <si>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</si>
  <si>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</si>
  <si>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2800000000</t>
  </si>
  <si>
    <t>2890000000</t>
  </si>
  <si>
    <t>2890020160</t>
  </si>
  <si>
    <t>2560270250</t>
  </si>
  <si>
    <t>Наименование показателей</t>
  </si>
  <si>
    <t>#Н/Д</t>
  </si>
  <si>
    <t>Основное мероприятие "Организация физкультурно-оздоровительной работы"</t>
  </si>
  <si>
    <t>0900100000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</si>
  <si>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</si>
  <si>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</si>
  <si>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</si>
  <si>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</si>
  <si>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</si>
  <si>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</si>
  <si>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25100000000</t>
  </si>
  <si>
    <t>Основное мероприятие «Организация деятельности учреждений культуры»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</si>
  <si>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</si>
  <si>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</si>
  <si>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</si>
  <si>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</si>
  <si>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</si>
  <si>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</si>
  <si>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</si>
  <si>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</si>
  <si>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</si>
  <si>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</si>
  <si>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</si>
  <si>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</si>
  <si>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</si>
  <si>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</si>
  <si>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</si>
  <si>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</si>
  <si>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</si>
  <si>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</si>
  <si>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</si>
  <si>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</si>
  <si>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</si>
  <si>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</si>
  <si>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</si>
  <si>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Основное мероприятие "Антикризисные мероприятия"</t>
  </si>
  <si>
    <t>Осуществление антикризисных мероприятий по стабилизации деятельности автономного учреждения</t>
  </si>
  <si>
    <t>2560200000</t>
  </si>
  <si>
    <t>2110170010</t>
  </si>
  <si>
    <t>Субвенции на обеспечение бесплатным питанием детей, обучающихся в муниципальных общеобразовательных учреждениях</t>
  </si>
  <si>
    <t>Муниципальная программа "Развитие физической культуры и спорта в Пограничном муниципальном округе "</t>
  </si>
  <si>
    <t>Развитие материально-технической базы массовой физической культуры и спорта</t>
  </si>
  <si>
    <t>0900120140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</si>
  <si>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</si>
  <si>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</si>
  <si>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</si>
  <si>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 экстремизма, терроризма и правонарушений</t>
  </si>
  <si>
    <t>1100120100</t>
  </si>
  <si>
    <t>1600000000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</si>
  <si>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</si>
  <si>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</si>
  <si>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</si>
  <si>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</si>
  <si>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</si>
  <si>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</si>
  <si>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Субсидии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дорожного фонда Приморского края</t>
  </si>
  <si>
    <t>1900192250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</si>
  <si>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</si>
  <si>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1900192390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</si>
  <si>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</si>
  <si>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</si>
  <si>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</si>
  <si>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2190092620</t>
  </si>
  <si>
    <t>Обеспечение граждан твердым топливом (дровами) из средств местного бюджета</t>
  </si>
  <si>
    <t>21900S2620</t>
  </si>
  <si>
    <t>Муниципальная программа "Информационное общество Пограничного муниципального округа"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</si>
  <si>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</si>
  <si>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</si>
  <si>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</si>
  <si>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</si>
  <si>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</si>
  <si>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</si>
  <si>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</si>
  <si>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</si>
  <si>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</si>
  <si>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</si>
  <si>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Организация проведения культурных мероприятий</t>
  </si>
  <si>
    <t>2510220060</t>
  </si>
  <si>
    <t>2510400000</t>
  </si>
  <si>
    <t>Основное мероприятие "Укрепление материально-технической базы муниципальных учреждений</t>
  </si>
  <si>
    <t>Мероприятия по проведению ремонтных работ (в т.ч. проектно-изыскательские  работы) муниципальных учреждений</t>
  </si>
  <si>
    <t>2510470150</t>
  </si>
  <si>
    <t>Основное мероприятие «Создание условий для развития и самореализации одаренных детей»</t>
  </si>
  <si>
    <t>2520200000</t>
  </si>
  <si>
    <t>Основное мероприятие «Укрепление материально-технической базы муниципальных учреждений»</t>
  </si>
  <si>
    <t>2520300000</t>
  </si>
  <si>
    <t>2520370150</t>
  </si>
  <si>
    <t>Основное мероприятие «Создание единого информационного поля"</t>
  </si>
  <si>
    <t>2530200000</t>
  </si>
  <si>
    <t>Мероприятия по созданию единого библиотечного информационного поля</t>
  </si>
  <si>
    <t>2530220210</t>
  </si>
  <si>
    <t>Субсидии на комплектование книжных фондов и обеспечение информационно-техническим оборудованием библиотек</t>
  </si>
  <si>
    <t>2530292540</t>
  </si>
  <si>
    <t>Комплектование книжных фондов и обеспечение информационно-техническим оборудованием библиотек из средств  местного бюджета</t>
  </si>
  <si>
    <t>25302S2540</t>
  </si>
  <si>
    <t>2530300000</t>
  </si>
  <si>
    <t>2530370150</t>
  </si>
  <si>
    <t>2510170190</t>
  </si>
  <si>
    <t>Сохранение объектов культурного наследия</t>
  </si>
  <si>
    <t>2560100000</t>
  </si>
  <si>
    <t>Муниципальная программа "Развитие образования Пограничного муниципального округа"</t>
  </si>
  <si>
    <t>2610300000</t>
  </si>
  <si>
    <t>Основное мероприятие «Укрепление материально-технической базы дошкольных образовательных учреждений»</t>
  </si>
  <si>
    <t>Мероприятия, направленные на модернизацию дошкольного образования</t>
  </si>
  <si>
    <t>2610370120</t>
  </si>
  <si>
    <t>2610400000</t>
  </si>
  <si>
    <t>Основное мероприятие «Обеспечение безопасности в муниципальных учреждениях»</t>
  </si>
  <si>
    <t>Мероприятия по обеспечению безопасности муниципальных учреждений</t>
  </si>
  <si>
    <t>2610420100</t>
  </si>
  <si>
    <t>2620293150</t>
  </si>
  <si>
    <t>Основное мероприятие "Укрепление материально-технической базы образовательных учреждений"</t>
  </si>
  <si>
    <t>2620300000</t>
  </si>
  <si>
    <t>Основное мероприятие "Обеспечение безопасности в муниципальных учреждениях"</t>
  </si>
  <si>
    <t>2620400000</t>
  </si>
  <si>
    <t>2620420100</t>
  </si>
  <si>
    <t>2640000000</t>
  </si>
  <si>
    <t>2640100000</t>
  </si>
  <si>
    <t>Проведение мероприятий, направленных на выявление и развитие одаренных детей</t>
  </si>
  <si>
    <t>2640170140</t>
  </si>
  <si>
    <t>Научно-методические организационно-педагогические мероприятия</t>
  </si>
  <si>
    <t>2690070220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</si>
  <si>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</si>
  <si>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</si>
  <si>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2720120010</t>
  </si>
  <si>
    <t>Оценка недвижимости, признание прав и регулирование отношений по муниципальной собственности</t>
  </si>
  <si>
    <t>Муниципальная программа " Благоустройство территории Пограничного муниципального округа "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</si>
  <si>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</si>
  <si>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</si>
  <si>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</si>
  <si>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</si>
  <si>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</si>
  <si>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Организация общественных работ</t>
  </si>
  <si>
    <t>2900120270</t>
  </si>
  <si>
    <t>2900100000</t>
  </si>
  <si>
    <t>Основное мероприятие "Благоустройство территорий"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</si>
  <si>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</si>
  <si>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</si>
  <si>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</si>
  <si>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</si>
  <si>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3000100000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</si>
  <si>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</si>
  <si>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</si>
  <si>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Улучшение состояния дворовых и общественных территорий</t>
  </si>
  <si>
    <t>3100120260</t>
  </si>
  <si>
    <t>3100100000</t>
  </si>
  <si>
    <t>Основное мероприятие "Повышение комфортности проживания граждан"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</si>
  <si>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</si>
  <si>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1400000000</t>
  </si>
  <si>
    <t>1400100000</t>
  </si>
  <si>
    <t>1400140040</t>
  </si>
  <si>
    <t>Подпрограмма "Молодежная политика"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</si>
  <si>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</si>
  <si>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Проведение мероприятий для детей и молодежи</t>
  </si>
  <si>
    <t>2540000000</t>
  </si>
  <si>
    <t>2540100000</t>
  </si>
  <si>
    <t>2540120070</t>
  </si>
  <si>
    <t>1100000000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</si>
  <si>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</si>
  <si>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</si>
  <si>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Муниципальная программа "Развитие муниципальной службы в Пограничном муниципальном округе"</t>
  </si>
  <si>
    <t>19001S2250</t>
  </si>
  <si>
    <t>Расходы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местного бюджета</t>
  </si>
  <si>
    <t>Субсидии на капитальный ремонт и ремонт автомобильных дорог общего пользования населенных пунктов за счет местного бюджета</t>
  </si>
  <si>
    <t>19001S2390</t>
  </si>
  <si>
    <t>Подпрограмма "Развитие информационных систем"</t>
  </si>
  <si>
    <t>Проведение мероприятий по выявлению и развитию одаренных детей</t>
  </si>
  <si>
    <t>2520270140</t>
  </si>
  <si>
    <t>Пополнение книжного фонда</t>
  </si>
  <si>
    <t>2530220060</t>
  </si>
  <si>
    <t>2530220090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</si>
  <si>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</si>
  <si>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</si>
  <si>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2530420100</t>
  </si>
  <si>
    <t>Подпрограмма "Доступная среда"</t>
  </si>
  <si>
    <t>2550000000</t>
  </si>
  <si>
    <t>2550100000</t>
  </si>
  <si>
    <t>2550170180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</si>
  <si>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</si>
  <si>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</si>
  <si>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2620370170</t>
  </si>
  <si>
    <t>Мероприятия, направленные на модернизацию общего образования</t>
  </si>
  <si>
    <t>2630270110</t>
  </si>
  <si>
    <t>Организация отдыха и занятости детей и подростков Пограничного муниципального района</t>
  </si>
  <si>
    <t>2630300000</t>
  </si>
  <si>
    <t>2630370150</t>
  </si>
  <si>
    <t>Основное мероприятие "Укрепление материально-технической базы учреждений дополнительного образования"</t>
  </si>
  <si>
    <t>Мероприятия по проведению ремонтных работ (в т.ч. проектно-изыскательские работы) муниципальных учреждений</t>
  </si>
  <si>
    <t>Подпрограмма "Одаренные дети Пограничного муниципального округа"</t>
  </si>
  <si>
    <t>2630400000</t>
  </si>
  <si>
    <t>2630420070</t>
  </si>
  <si>
    <t>Основное мероприятие "Военно-патриотическое воспитание детей и молодежи"</t>
  </si>
  <si>
    <t>Мероприятия, направленные на военно-патриотическое воспитание детей и молодежи</t>
  </si>
  <si>
    <t>2630500000</t>
  </si>
  <si>
    <t>2630520100</t>
  </si>
  <si>
    <t>Мероприятия по обеспечению безопасности в муниципальных учреждениях</t>
  </si>
  <si>
    <t>Федеральный проект "Успех каждого ребенка"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</si>
  <si>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</si>
  <si>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Обеспечение деятельности подведомственных учреждений  сферы образования</t>
  </si>
  <si>
    <t>2720120020</t>
  </si>
  <si>
    <t>Содержание и обслуживание казны Пограничного муниципального округа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</si>
  <si>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округа"</t>
  </si>
  <si>
    <t>2900120231</t>
  </si>
  <si>
    <t xml:space="preserve">Сбор и вывоз твердых бытовых отходов с общественных мест </t>
  </si>
  <si>
    <t>2900120290</t>
  </si>
  <si>
    <t>2900120300</t>
  </si>
  <si>
    <t>Содержание зеленых насаждений</t>
  </si>
  <si>
    <t>Содержание территорий общего пользования</t>
  </si>
  <si>
    <t>3100192610</t>
  </si>
  <si>
    <t>31001S2610</t>
  </si>
  <si>
    <t>310F255550</t>
  </si>
  <si>
    <t xml:space="preserve">Мероприятия по благоустройству дворовых территорий за счет средств краевого бюджета </t>
  </si>
  <si>
    <t xml:space="preserve">Мероприятия по благоустройству дворовых территорий за счет средств местного бюджета </t>
  </si>
  <si>
    <t xml:space="preserve">Благоустройство дворовых территорий многоквартирных домов, общественных
территорий расположенных на территории Пограничного муниципального округа (НП)
</t>
  </si>
  <si>
    <t>Федеральный проект «Формирование комфортной городской среды»</t>
  </si>
  <si>
    <t>310F200000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</si>
  <si>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</si>
  <si>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Подпрограмма"Разработка градостроительной документации Пограничного муниципального округа"</t>
  </si>
  <si>
    <t>Мероприятия по разработке градостроительной документации</t>
  </si>
  <si>
    <t>3400000000</t>
  </si>
  <si>
    <t>3410000000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</si>
  <si>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</si>
  <si>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3410100000</t>
  </si>
  <si>
    <t>3410140200</t>
  </si>
  <si>
    <t>1900170240</t>
  </si>
  <si>
    <t>Приобретение дорожной техники</t>
  </si>
  <si>
    <t>2620153030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</si>
  <si>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</si>
  <si>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</si>
  <si>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 xml:space="preserve">Возмещение части затрат юридическим лицам, индивидуальным предпринимателям, физическим лицам - призводителям товаров, работ и услуг, предоставляющим услуги населению по водоснабжению </t>
  </si>
  <si>
    <t>2110120320</t>
  </si>
  <si>
    <t>2510500000</t>
  </si>
  <si>
    <t>2510520100</t>
  </si>
  <si>
    <t>Основное мероприятие "Обеспечение безопасности в учреждениях культуры"</t>
  </si>
  <si>
    <t>Подпрограмма "Развитие культуры в Пограничном муниципальном округе"</t>
  </si>
  <si>
    <t>(в рублях)</t>
  </si>
  <si>
    <t>к муниципальному правовому акту Пограничного муниципального округа</t>
  </si>
  <si>
    <t>Вид расходов</t>
  </si>
  <si>
    <t>Приложение 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</si>
  <si>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</si>
  <si>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</si>
  <si>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 (муниципальных) органов</t>
  </si>
  <si>
    <t>000</t>
  </si>
  <si>
    <t>200</t>
  </si>
  <si>
    <t>120</t>
  </si>
  <si>
    <t>Закупка товаров, работ и услуг для обеспечения государственных (муниципальных) нужд</t>
  </si>
  <si>
    <t xml:space="preserve">Иные закупки товаров, работ и услуг для обеспечения государственных (муниципальных) нужд </t>
  </si>
  <si>
    <t>240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</si>
  <si>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</si>
  <si>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</si>
  <si>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600</t>
  </si>
  <si>
    <t>610</t>
  </si>
  <si>
    <t>Бюджетные инвестиции</t>
  </si>
  <si>
    <t>400</t>
  </si>
  <si>
    <t>410</t>
  </si>
  <si>
    <t>Социальное обеспечение и иные выплаты населению</t>
  </si>
  <si>
    <t>Премии и гранты</t>
  </si>
  <si>
    <t>300</t>
  </si>
  <si>
    <t>350</t>
  </si>
  <si>
    <t>Социальные выплаты гражданам, кроме публичных нормативных социальных выплат</t>
  </si>
  <si>
    <t>320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</si>
  <si>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</si>
  <si>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</si>
  <si>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</si>
  <si>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810</t>
  </si>
  <si>
    <t>850</t>
  </si>
  <si>
    <t>Расходы на выплаты персоналу казенных учреждений</t>
  </si>
  <si>
    <t>110</t>
  </si>
  <si>
    <t>Уплата налогов, сборов и иных платежей</t>
  </si>
  <si>
    <t>Субсидии автономным учреждениям</t>
  </si>
  <si>
    <t>620</t>
  </si>
  <si>
    <t>310</t>
  </si>
  <si>
    <t>Публичные нормативные социальные выплаты гражданам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</si>
  <si>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</si>
  <si>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</si>
  <si>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</si>
  <si>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</si>
  <si>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Глава муниципального образования</t>
  </si>
  <si>
    <t>9999910010</t>
  </si>
  <si>
    <t>Председатель представительного органа муниципального образования</t>
  </si>
  <si>
    <t>9999910020</t>
  </si>
  <si>
    <t>9999910030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</si>
  <si>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</si>
  <si>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</si>
  <si>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9999900010</t>
  </si>
  <si>
    <t>Резервный фонд администрации Пограничного муниципального  района</t>
  </si>
  <si>
    <t>Резервные средства</t>
  </si>
  <si>
    <t>870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</si>
  <si>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</si>
  <si>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9999910050</t>
  </si>
  <si>
    <t>Государственная регистрация актов гражданского состояния</t>
  </si>
  <si>
    <t>9999959300</t>
  </si>
  <si>
    <t>Обеспечение деятельности подведомственных учреждений</t>
  </si>
  <si>
    <t>9999970010</t>
  </si>
  <si>
    <t>Обеспечение деятельности МКУ "Хозуправление ПГП"</t>
  </si>
  <si>
    <t>9999970011</t>
  </si>
  <si>
    <t>9999993040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</si>
  <si>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</si>
  <si>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9999993130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</si>
  <si>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</si>
  <si>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9999993120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</si>
  <si>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</si>
  <si>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9999993160</t>
  </si>
  <si>
    <t>Субвенции на реализацию государственных полномочий органов опеки и попечительства в отношении несовершеннолетних</t>
  </si>
  <si>
    <t>9999910040</t>
  </si>
  <si>
    <t>Доплаты к пенсиям муниципальным служащим</t>
  </si>
  <si>
    <t>9999952600</t>
  </si>
  <si>
    <t>Реализация государственных полномочий по назначению и предоставлению выплаты единовременного пособия при передаче ребенка на воспитание в семью</t>
  </si>
  <si>
    <t>9999993050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</si>
  <si>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</si>
  <si>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9999900020</t>
  </si>
  <si>
    <t>Расходы, связанные с исполнением решений, принятых судебными органами</t>
  </si>
  <si>
    <t>Исполнение судебных актов</t>
  </si>
  <si>
    <t>830</t>
  </si>
  <si>
    <t xml:space="preserve">Показатели расходов бюджета Пограничного муниципального округа за 2021 год по целевым статьям (муниципальным программам Пограничного муниципального округа и непрограммным направлениям деятельности), группам (группам и подгруппам) видов расходов бюджетов </t>
  </si>
  <si>
    <t>Приобретение муниципальными учреждениями недвижимого и особо ценного движимого имущества</t>
  </si>
  <si>
    <t>2720170030</t>
  </si>
  <si>
    <t>Капитальные вложения в объекты государственной (муниципальной) собственности</t>
  </si>
  <si>
    <t>Муниципальная программа "Противодействие коррупции в Пограничном муниципальном округе"</t>
  </si>
  <si>
    <t>Основное мкроприятие "Обеспечение прозрачности и информационной открытости деятельности Администрации Пограничного муницпального округа"</t>
  </si>
  <si>
    <t>Изготовление информационных материалов</t>
  </si>
  <si>
    <t>3500000000</t>
  </si>
  <si>
    <t>3500100000</t>
  </si>
  <si>
    <t>3500140190</t>
  </si>
  <si>
    <t>Утвержденный бюджет 2021 год</t>
  </si>
  <si>
    <t>Кассовое исполнение за 2021 год</t>
  </si>
  <si>
    <t>Отдельные мероприятия муниципальной программы "Управление собственностью Пограничного муниципального округа"</t>
  </si>
  <si>
    <t>Мероприятия по землеустройству и землепользованию</t>
  </si>
  <si>
    <t>2790000000</t>
  </si>
  <si>
    <t>2790020150</t>
  </si>
  <si>
    <t xml:space="preserve">Перечисление взносов на капитальный ремонт многоквартирных домов </t>
  </si>
  <si>
    <t>2790040150</t>
  </si>
  <si>
    <t>Федеральные проект "Чистая вода"</t>
  </si>
  <si>
    <t>211F500000</t>
  </si>
  <si>
    <t xml:space="preserve">Строительство и реконструкция (модернизация)объектов питьевого водоснабжения (НП) </t>
  </si>
  <si>
    <t>211F552430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</si>
  <si>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</si>
  <si>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граждан твердым топливом (дровами) за счет средств краевого бюджета</t>
  </si>
  <si>
    <t>Уборка несанкционированных мест захламления отходами</t>
  </si>
  <si>
    <t>Иные закупки товаров, работ и услуг для обеспечения государственных (муниципальных) нужд</t>
  </si>
  <si>
    <t>2900120230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</si>
  <si>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</si>
  <si>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</si>
  <si>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круга</t>
  </si>
  <si>
    <t>2900120330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</si>
  <si>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</si>
  <si>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</si>
  <si>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Реализация проектов инициативного бюджетирования по направлению "Твой проект" за счет средств местного бюджета</t>
  </si>
  <si>
    <t>29001S2360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</si>
  <si>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</si>
  <si>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</si>
  <si>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2740000000</t>
  </si>
  <si>
    <t>27401М0820</t>
  </si>
  <si>
    <t>Мероприятия муниципальной программы " Информационное общество Пограничного муниципального округа"</t>
  </si>
  <si>
    <t>Информационное освещение деятельности органов местного самоуправления в средствах массовой информации</t>
  </si>
  <si>
    <t>2490000000</t>
  </si>
  <si>
    <t>2490020110</t>
  </si>
  <si>
    <t>26202R3041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</si>
  <si>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</si>
  <si>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262E200000</t>
  </si>
  <si>
    <t>262E250970</t>
  </si>
  <si>
    <t>Обеспеченте персонифецированного финансирования</t>
  </si>
  <si>
    <t>2630170090</t>
  </si>
  <si>
    <t>Закупка товаров, работ и услуг для обеспечения государственных ( муниципальных) нужд</t>
  </si>
  <si>
    <t>Федеральный проект "Современная школа"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</si>
  <si>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</si>
  <si>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262E100000</t>
  </si>
  <si>
    <t>262E193140</t>
  </si>
  <si>
    <t>Мероприятия по созданию единого информационного поля</t>
  </si>
  <si>
    <t>2510220210</t>
  </si>
  <si>
    <t>Расходы на выполнение наказов избирателей на территории Пограничного муниципального округа</t>
  </si>
  <si>
    <t>2510220330</t>
  </si>
  <si>
    <t>Разработка проектной документации на проведение работ по сохранению объектов культурного наследия за счет средств краевого бюджета</t>
  </si>
  <si>
    <t>2510192500</t>
  </si>
  <si>
    <t>Разработка проектной документации на проведение работ по сохранению объектов культурного наследия за счет средств местного бюджета</t>
  </si>
  <si>
    <t>25101S2500</t>
  </si>
  <si>
    <t>Организация проведения выборов</t>
  </si>
  <si>
    <t>Специальные расходы</t>
  </si>
  <si>
    <t>9999900050</t>
  </si>
  <si>
    <t>880</t>
  </si>
  <si>
    <t>Проведение Всероссийской переписи населения 2020 года</t>
  </si>
  <si>
    <t>9999954690</t>
  </si>
  <si>
    <t>Субвенции на создание и обеспечение деятельности комиссии по делам несовершеннолетних и защите их прав</t>
  </si>
  <si>
    <t>9999993010</t>
  </si>
  <si>
    <t>Субвенции на реализацию отдельных государственных полномочий по созданию административных комиссий</t>
  </si>
  <si>
    <t>9999993030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</si>
  <si>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</si>
  <si>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 xml:space="preserve">Расходы на выплаты персоналу государственных  (муниципальных) органов </t>
  </si>
  <si>
    <t>9999993100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</si>
  <si>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</si>
  <si>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</si>
  <si>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первичного воинского учета на териториях, где отсутствуют военные комиссариаты</t>
  </si>
  <si>
    <t>9999951180</t>
  </si>
  <si>
    <t>Приобретение дорожной и коммунальной техники</t>
  </si>
  <si>
    <t>2110170240</t>
  </si>
  <si>
    <t>Процент исполнения к утвержденному бюджету 2021 года</t>
  </si>
  <si>
    <t>от 29.04.2022 г. № 143-МПА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</si>
</sst>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38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0"/>
      <color indexed="8"/>
      <name val="Arial Cyr"/>
      <family val="2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family val="2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Arial Cyr"/>
      <family val="2"/>
      <charset val="204"/>
    </font>
    <font>
      <b/>
      <i/>
      <sz val="10"/>
      <color indexed="8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9" fillId="0" borderId="16">
      <alignment horizontal="center" vertical="top" shrinkToFit="1"/>
    </xf>
    <xf numFmtId="43" fontId="17" fillId="0" borderId="0" applyFont="0" applyFill="0" applyBorder="0" applyAlignment="0" applyProtection="0"/>
  </cellStyleXfs>
  <cellXfs count="100">
    <xf numFmtId="0" fontId="0" fillId="0" borderId="0" xfId="0"/>
    <xf numFmtId="0" fontId="21" fillId="0" borderId="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shrinkToFit="1"/>
    </xf>
    <xf numFmtId="0" fontId="0" fillId="0" borderId="0" xfId="0" applyFont="1" applyFill="1"/>
    <xf numFmtId="0" fontId="21" fillId="0" borderId="11" xfId="0" applyFont="1" applyFill="1" applyBorder="1" applyAlignment="1">
      <alignment horizontal="right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4" fontId="0" fillId="0" borderId="0" xfId="0" applyNumberFormat="1" applyFont="1" applyFill="1"/>
    <xf numFmtId="4" fontId="34" fillId="0" borderId="0" xfId="0" applyNumberFormat="1" applyFont="1" applyFill="1"/>
    <xf numFmtId="4" fontId="26" fillId="0" borderId="14" xfId="0" applyNumberFormat="1" applyFont="1" applyFill="1" applyBorder="1" applyAlignment="1">
      <alignment horizontal="right" vertical="center" shrinkToFit="1"/>
    </xf>
    <xf numFmtId="0" fontId="28" fillId="0" borderId="10" xfId="0" applyFont="1" applyFill="1" applyBorder="1" applyAlignment="1">
      <alignment horizontal="left" vertical="center"/>
    </xf>
    <xf numFmtId="0" fontId="28" fillId="0" borderId="10" xfId="0" applyFont="1" applyFill="1" applyBorder="1" applyAlignment="1">
      <alignment horizontal="right" vertical="center"/>
    </xf>
    <xf numFmtId="0" fontId="19" fillId="0" borderId="0" xfId="0" applyFont="1" applyFill="1"/>
    <xf numFmtId="0" fontId="21" fillId="0" borderId="21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4" fontId="33" fillId="0" borderId="17" xfId="0" applyNumberFormat="1" applyFont="1" applyFill="1" applyBorder="1" applyAlignment="1">
      <alignment horizontal="right" vertical="center" shrinkToFit="1"/>
    </xf>
    <xf numFmtId="49" fontId="18" fillId="0" borderId="0" xfId="0" applyNumberFormat="1" applyFont="1" applyFill="1"/>
    <xf numFmtId="0" fontId="19" fillId="0" borderId="0" xfId="0" applyFont="1" applyFill="1" applyBorder="1" applyAlignment="1">
      <alignment horizontal="right"/>
    </xf>
    <xf numFmtId="0" fontId="18" fillId="0" borderId="10" xfId="0" applyFont="1" applyFill="1" applyBorder="1" applyAlignment="1">
      <alignment vertical="center" wrapText="1"/>
    </xf>
    <xf numFmtId="49" fontId="19" fillId="0" borderId="10" xfId="0" applyNumberFormat="1" applyFont="1" applyFill="1" applyBorder="1" applyAlignment="1">
      <alignment horizontal="center" vertical="center" shrinkToFit="1"/>
    </xf>
    <xf numFmtId="4" fontId="21" fillId="0" borderId="14" xfId="0" applyNumberFormat="1" applyFont="1" applyFill="1" applyBorder="1" applyAlignment="1">
      <alignment horizontal="right" vertical="center" shrinkToFit="1"/>
    </xf>
    <xf numFmtId="4" fontId="18" fillId="0" borderId="17" xfId="0" applyNumberFormat="1" applyFont="1" applyFill="1" applyBorder="1" applyAlignment="1">
      <alignment horizontal="center" vertical="center" shrinkToFit="1"/>
    </xf>
    <xf numFmtId="4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 wrapText="1" shrinkToFit="1"/>
    </xf>
    <xf numFmtId="49" fontId="18" fillId="0" borderId="10" xfId="18" applyNumberFormat="1" applyFont="1" applyFill="1" applyBorder="1" applyAlignment="1">
      <alignment horizontal="center" vertical="center" wrapText="1" shrinkToFit="1"/>
    </xf>
    <xf numFmtId="49" fontId="18" fillId="0" borderId="10" xfId="0" applyNumberFormat="1" applyFont="1" applyFill="1" applyBorder="1" applyAlignment="1">
      <alignment horizontal="center" vertical="center" shrinkToFit="1"/>
    </xf>
    <xf numFmtId="4" fontId="18" fillId="0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left" vertical="center" wrapText="1"/>
    </xf>
    <xf numFmtId="4" fontId="18" fillId="0" borderId="0" xfId="0" applyNumberFormat="1" applyFont="1" applyFill="1" applyAlignment="1">
      <alignment horizontal="center" vertical="center"/>
    </xf>
    <xf numFmtId="0" fontId="24" fillId="0" borderId="10" xfId="0" applyFont="1" applyFill="1" applyBorder="1" applyAlignment="1">
      <alignment horizontal="left" vertical="center" wrapText="1"/>
    </xf>
    <xf numFmtId="49" fontId="25" fillId="0" borderId="10" xfId="0" applyNumberFormat="1" applyFont="1" applyFill="1" applyBorder="1" applyAlignment="1">
      <alignment horizontal="center" vertical="center" shrinkToFit="1"/>
    </xf>
    <xf numFmtId="4" fontId="24" fillId="0" borderId="10" xfId="0" applyNumberFormat="1" applyFont="1" applyFill="1" applyBorder="1" applyAlignment="1">
      <alignment horizontal="center" vertical="center" shrinkToFit="1"/>
    </xf>
    <xf numFmtId="4" fontId="24" fillId="0" borderId="17" xfId="0" applyNumberFormat="1" applyFont="1" applyFill="1" applyBorder="1" applyAlignment="1">
      <alignment horizontal="center" vertical="center" shrinkToFit="1"/>
    </xf>
    <xf numFmtId="4" fontId="21" fillId="0" borderId="0" xfId="0" applyNumberFormat="1" applyFont="1" applyFill="1" applyBorder="1" applyAlignment="1">
      <alignment horizontal="right" vertical="center" shrinkToFit="1"/>
    </xf>
    <xf numFmtId="4" fontId="18" fillId="0" borderId="18" xfId="0" applyNumberFormat="1" applyFont="1" applyFill="1" applyBorder="1" applyAlignment="1">
      <alignment horizontal="center" vertical="center" shrinkToFit="1"/>
    </xf>
    <xf numFmtId="4" fontId="18" fillId="0" borderId="18" xfId="0" applyNumberFormat="1" applyFont="1" applyFill="1" applyBorder="1" applyAlignment="1">
      <alignment horizontal="center" vertical="center"/>
    </xf>
    <xf numFmtId="4" fontId="24" fillId="0" borderId="20" xfId="0" applyNumberFormat="1" applyFont="1" applyFill="1" applyBorder="1" applyAlignment="1">
      <alignment horizontal="center" vertical="center" shrinkToFit="1"/>
    </xf>
    <xf numFmtId="4" fontId="18" fillId="0" borderId="19" xfId="0" applyNumberFormat="1" applyFont="1" applyFill="1" applyBorder="1" applyAlignment="1">
      <alignment horizontal="center" vertical="center" shrinkToFit="1"/>
    </xf>
    <xf numFmtId="4" fontId="18" fillId="0" borderId="10" xfId="18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left" vertical="center" wrapText="1" shrinkToFit="1"/>
    </xf>
    <xf numFmtId="49" fontId="18" fillId="0" borderId="10" xfId="0" applyNumberFormat="1" applyFont="1" applyFill="1" applyBorder="1" applyAlignment="1">
      <alignment horizontal="center" vertical="center" wrapText="1" shrinkToFit="1"/>
    </xf>
    <xf numFmtId="0" fontId="24" fillId="0" borderId="10" xfId="0" applyFont="1" applyFill="1" applyBorder="1" applyAlignment="1">
      <alignment vertical="center" wrapText="1"/>
    </xf>
    <xf numFmtId="4" fontId="30" fillId="0" borderId="14" xfId="0" applyNumberFormat="1" applyFont="1" applyFill="1" applyBorder="1" applyAlignment="1">
      <alignment horizontal="right" vertical="center" shrinkToFit="1"/>
    </xf>
    <xf numFmtId="49" fontId="18" fillId="0" borderId="10" xfId="0" applyNumberFormat="1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vertical="center" wrapText="1" shrinkToFit="1"/>
    </xf>
    <xf numFmtId="4" fontId="0" fillId="0" borderId="14" xfId="0" applyNumberFormat="1" applyFont="1" applyFill="1" applyBorder="1" applyAlignment="1">
      <alignment horizontal="right" vertical="center" shrinkToFit="1"/>
    </xf>
    <xf numFmtId="49" fontId="24" fillId="0" borderId="10" xfId="0" applyNumberFormat="1" applyFont="1" applyFill="1" applyBorder="1" applyAlignment="1">
      <alignment horizontal="center" vertical="center" shrinkToFit="1"/>
    </xf>
    <xf numFmtId="4" fontId="30" fillId="0" borderId="0" xfId="0" applyNumberFormat="1" applyFont="1" applyFill="1" applyBorder="1" applyAlignment="1">
      <alignment horizontal="right" vertical="center" shrinkToFit="1"/>
    </xf>
    <xf numFmtId="4" fontId="24" fillId="0" borderId="18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49" fontId="18" fillId="0" borderId="10" xfId="0" applyNumberFormat="1" applyFont="1" applyFill="1" applyBorder="1" applyAlignment="1">
      <alignment horizontal="center" vertical="center"/>
    </xf>
    <xf numFmtId="4" fontId="18" fillId="0" borderId="10" xfId="26" applyNumberFormat="1" applyFont="1" applyFill="1" applyBorder="1" applyAlignment="1" applyProtection="1">
      <alignment horizontal="center" vertical="center" wrapText="1"/>
    </xf>
    <xf numFmtId="49" fontId="24" fillId="0" borderId="10" xfId="0" applyNumberFormat="1" applyFont="1" applyFill="1" applyBorder="1" applyAlignment="1">
      <alignment horizontal="left" vertical="center" wrapText="1"/>
    </xf>
    <xf numFmtId="4" fontId="25" fillId="0" borderId="10" xfId="0" applyNumberFormat="1" applyFont="1" applyFill="1" applyBorder="1" applyAlignment="1">
      <alignment horizontal="center" vertical="center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" fontId="32" fillId="0" borderId="10" xfId="0" applyNumberFormat="1" applyFont="1" applyFill="1" applyBorder="1" applyAlignment="1">
      <alignment horizontal="center" vertical="center" shrinkToFit="1"/>
    </xf>
    <xf numFmtId="4" fontId="31" fillId="0" borderId="10" xfId="0" applyNumberFormat="1" applyFont="1" applyFill="1" applyBorder="1" applyAlignment="1">
      <alignment horizontal="center" vertical="center" shrinkToFit="1"/>
    </xf>
    <xf numFmtId="4" fontId="32" fillId="0" borderId="0" xfId="0" applyNumberFormat="1" applyFont="1" applyFill="1" applyBorder="1" applyAlignment="1">
      <alignment horizontal="center" vertical="center" shrinkToFit="1"/>
    </xf>
    <xf numFmtId="4" fontId="18" fillId="0" borderId="22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Fill="1" applyBorder="1" applyAlignment="1">
      <alignment horizontal="center" vertical="center" shrinkToFit="1"/>
    </xf>
    <xf numFmtId="4" fontId="18" fillId="0" borderId="17" xfId="18" applyNumberFormat="1" applyFont="1" applyFill="1" applyBorder="1" applyAlignment="1">
      <alignment horizontal="center" vertical="center" wrapText="1" shrinkToFit="1"/>
    </xf>
    <xf numFmtId="0" fontId="24" fillId="0" borderId="13" xfId="0" applyFont="1" applyFill="1" applyBorder="1" applyAlignment="1">
      <alignment vertical="center" wrapText="1"/>
    </xf>
    <xf numFmtId="49" fontId="24" fillId="0" borderId="13" xfId="18" applyNumberFormat="1" applyFont="1" applyFill="1" applyBorder="1" applyAlignment="1">
      <alignment horizontal="center" vertical="center" wrapText="1" shrinkToFit="1"/>
    </xf>
    <xf numFmtId="0" fontId="0" fillId="0" borderId="0" xfId="0" applyFill="1" applyAlignment="1">
      <alignment horizontal="right"/>
    </xf>
    <xf numFmtId="0" fontId="20" fillId="0" borderId="0" xfId="0" applyFont="1" applyFill="1"/>
    <xf numFmtId="0" fontId="18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 vertical="center" wrapText="1"/>
    </xf>
    <xf numFmtId="4" fontId="23" fillId="0" borderId="17" xfId="0" applyNumberFormat="1" applyFont="1" applyFill="1" applyBorder="1" applyAlignment="1">
      <alignment horizontal="center" vertical="center" shrinkToFit="1"/>
    </xf>
    <xf numFmtId="4" fontId="23" fillId="0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vertical="center" wrapText="1"/>
    </xf>
    <xf numFmtId="4" fontId="22" fillId="0" borderId="17" xfId="0" applyNumberFormat="1" applyFont="1" applyFill="1" applyBorder="1" applyAlignment="1">
      <alignment horizontal="center" vertical="center" shrinkToFit="1"/>
    </xf>
    <xf numFmtId="4" fontId="26" fillId="0" borderId="0" xfId="0" applyNumberFormat="1" applyFont="1" applyFill="1" applyBorder="1" applyAlignment="1">
      <alignment horizontal="right" vertical="center" shrinkToFit="1"/>
    </xf>
    <xf numFmtId="4" fontId="22" fillId="0" borderId="18" xfId="0" applyNumberFormat="1" applyFont="1" applyFill="1" applyBorder="1" applyAlignment="1">
      <alignment horizontal="center" vertical="center" shrinkToFit="1"/>
    </xf>
    <xf numFmtId="4" fontId="22" fillId="0" borderId="10" xfId="0" applyNumberFormat="1" applyFont="1" applyFill="1" applyBorder="1" applyAlignment="1">
      <alignment horizontal="center" vertical="center" shrinkToFit="1"/>
    </xf>
    <xf numFmtId="49" fontId="22" fillId="0" borderId="10" xfId="0" applyNumberFormat="1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vertical="center" wrapText="1"/>
    </xf>
    <xf numFmtId="49" fontId="22" fillId="0" borderId="10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 wrapText="1" shrinkToFit="1"/>
    </xf>
    <xf numFmtId="0" fontId="22" fillId="0" borderId="10" xfId="0" applyFont="1" applyFill="1" applyBorder="1" applyAlignment="1">
      <alignment vertical="center" wrapText="1" shrinkToFit="1"/>
    </xf>
    <xf numFmtId="49" fontId="22" fillId="0" borderId="10" xfId="18" applyNumberFormat="1" applyFont="1" applyFill="1" applyBorder="1" applyAlignment="1">
      <alignment horizontal="center" vertical="center" wrapText="1" shrinkToFit="1"/>
    </xf>
    <xf numFmtId="0" fontId="27" fillId="0" borderId="0" xfId="0" applyFont="1" applyFill="1"/>
    <xf numFmtId="0" fontId="35" fillId="0" borderId="10" xfId="0" applyFont="1" applyFill="1" applyBorder="1" applyAlignment="1">
      <alignment vertical="center" wrapText="1" shrinkToFit="1"/>
    </xf>
    <xf numFmtId="49" fontId="35" fillId="0" borderId="10" xfId="18" applyNumberFormat="1" applyFont="1" applyFill="1" applyBorder="1" applyAlignment="1">
      <alignment horizontal="center" vertical="center" wrapText="1" shrinkToFit="1"/>
    </xf>
    <xf numFmtId="4" fontId="36" fillId="0" borderId="14" xfId="0" applyNumberFormat="1" applyFont="1" applyFill="1" applyBorder="1" applyAlignment="1">
      <alignment horizontal="right" vertical="center" shrinkToFit="1"/>
    </xf>
    <xf numFmtId="49" fontId="37" fillId="0" borderId="10" xfId="0" applyNumberFormat="1" applyFont="1" applyFill="1" applyBorder="1" applyAlignment="1">
      <alignment horizontal="center" vertical="center" shrinkToFit="1"/>
    </xf>
    <xf numFmtId="4" fontId="35" fillId="0" borderId="17" xfId="0" applyNumberFormat="1" applyFont="1" applyFill="1" applyBorder="1" applyAlignment="1">
      <alignment vertical="center" shrinkToFit="1"/>
    </xf>
    <xf numFmtId="164" fontId="22" fillId="0" borderId="10" xfId="0" applyNumberFormat="1" applyFont="1" applyFill="1" applyBorder="1" applyAlignment="1">
      <alignment horizontal="center" vertical="center"/>
    </xf>
    <xf numFmtId="164" fontId="24" fillId="0" borderId="10" xfId="0" applyNumberFormat="1" applyFont="1" applyFill="1" applyBorder="1" applyAlignment="1">
      <alignment horizontal="center" vertical="center"/>
    </xf>
    <xf numFmtId="164" fontId="18" fillId="0" borderId="10" xfId="0" applyNumberFormat="1" applyFont="1" applyFill="1" applyBorder="1" applyAlignment="1">
      <alignment horizontal="center" vertical="center"/>
    </xf>
    <xf numFmtId="164" fontId="35" fillId="0" borderId="10" xfId="0" applyNumberFormat="1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right" wrapText="1"/>
    </xf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 wrapText="1"/>
    </xf>
    <xf numFmtId="0" fontId="0" fillId="0" borderId="0" xfId="0" applyFont="1" applyFill="1" applyAlignment="1"/>
    <xf numFmtId="0" fontId="18" fillId="0" borderId="0" xfId="0" applyFont="1" applyFill="1" applyBorder="1" applyAlignment="1">
      <alignment horizontal="right" vertical="top" wrapText="1"/>
    </xf>
  </cellXfs>
  <cellStyles count="27">
    <cellStyle name="ex69" xfId="25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6" builtinId="3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9"/>
  <sheetViews>
    <sheetView tabSelected="1" topLeftCell="A115" zoomScaleNormal="100" workbookViewId="0">
      <selection activeCell="K6" sqref="K6:L6"/>
    </sheetView>
  </sheetViews>
  <sheetFormatPr defaultRowHeight="12.75" outlineLevelRow="1" x14ac:dyDescent="0.2"/>
  <cols>
    <col min="1" max="1" width="66.28515625" style="4" customWidth="1"/>
    <col min="2" max="2" width="13.42578125" style="4" customWidth="1"/>
    <col min="3" max="8" width="0" style="4" hidden="1" customWidth="1"/>
    <col min="9" max="9" width="9.140625" style="4"/>
    <col min="10" max="10" width="16" style="4" customWidth="1"/>
    <col min="11" max="11" width="16.5703125" style="4" customWidth="1"/>
    <col min="12" max="12" width="15.7109375" style="4" customWidth="1"/>
    <col min="13" max="16384" width="9.140625" style="4"/>
  </cols>
  <sheetData>
    <row r="1" spans="1:12" x14ac:dyDescent="0.2">
      <c r="B1" s="64"/>
      <c r="C1" s="64"/>
      <c r="D1" s="64"/>
      <c r="E1" s="64"/>
      <c r="F1" s="64"/>
      <c r="G1" s="64"/>
      <c r="H1" s="64"/>
      <c r="I1" s="64"/>
      <c r="J1" s="64"/>
    </row>
    <row r="2" spans="1:12" x14ac:dyDescent="0.2">
      <c r="B2" s="64"/>
      <c r="C2" s="64"/>
      <c r="D2" s="64"/>
      <c r="E2" s="64"/>
      <c r="F2" s="64"/>
      <c r="G2" s="64"/>
      <c r="H2" s="64"/>
      <c r="I2" s="64"/>
      <c r="J2" s="64"/>
    </row>
    <row r="4" spans="1:12" s="65" customFormat="1" ht="15.75" x14ac:dyDescent="0.25">
      <c r="A4" s="13"/>
      <c r="B4" s="96"/>
      <c r="C4" s="96"/>
      <c r="D4" s="96"/>
      <c r="E4" s="96"/>
      <c r="F4" s="96"/>
      <c r="G4" s="96"/>
      <c r="H4" s="96"/>
      <c r="I4" s="96"/>
      <c r="J4" s="96"/>
      <c r="K4" s="94" t="s">
        <v>299</v>
      </c>
      <c r="L4" s="94"/>
    </row>
    <row r="5" spans="1:12" s="65" customFormat="1" ht="31.5" customHeight="1" x14ac:dyDescent="0.25">
      <c r="A5" s="99"/>
      <c r="B5" s="99"/>
      <c r="C5" s="99"/>
      <c r="D5" s="99"/>
      <c r="E5" s="99"/>
      <c r="F5" s="99"/>
      <c r="G5" s="99"/>
      <c r="H5" s="99"/>
      <c r="I5" s="99"/>
      <c r="J5" s="99"/>
      <c r="K5" s="95" t="s">
        <v>297</v>
      </c>
      <c r="L5" s="95"/>
    </row>
    <row r="6" spans="1:12" s="65" customFormat="1" ht="16.5" customHeight="1" x14ac:dyDescent="0.25">
      <c r="A6" s="13"/>
      <c r="B6" s="97"/>
      <c r="C6" s="98"/>
      <c r="D6" s="98"/>
      <c r="E6" s="98"/>
      <c r="F6" s="98"/>
      <c r="G6" s="98"/>
      <c r="H6" s="98"/>
      <c r="I6" s="98"/>
      <c r="J6" s="98"/>
      <c r="K6" s="94" t="s">
        <v>457</v>
      </c>
      <c r="L6" s="94"/>
    </row>
    <row r="7" spans="1:12" s="65" customFormat="1" ht="20.25" customHeight="1" x14ac:dyDescent="0.25">
      <c r="A7" s="92" t="s">
        <v>375</v>
      </c>
      <c r="B7" s="92"/>
      <c r="C7" s="92"/>
      <c r="D7" s="92"/>
      <c r="E7" s="92"/>
      <c r="F7" s="92"/>
      <c r="G7" s="92"/>
      <c r="H7" s="92"/>
      <c r="I7" s="92"/>
      <c r="J7" s="92"/>
      <c r="K7" s="93"/>
    </row>
    <row r="8" spans="1:12" s="65" customFormat="1" ht="20.25" customHeight="1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2" ht="19.5" customHeight="1" x14ac:dyDescent="0.2"/>
    <row r="10" spans="1:12" x14ac:dyDescent="0.2">
      <c r="A10" s="1"/>
      <c r="B10" s="1"/>
      <c r="C10" s="5"/>
      <c r="D10" s="5"/>
      <c r="E10" s="5"/>
      <c r="F10" s="5"/>
      <c r="G10" s="5"/>
      <c r="H10" s="5"/>
      <c r="I10" s="1"/>
      <c r="J10" s="18"/>
      <c r="L10" s="18" t="s">
        <v>296</v>
      </c>
    </row>
    <row r="11" spans="1:12" ht="64.5" customHeight="1" x14ac:dyDescent="0.2">
      <c r="A11" s="2" t="s">
        <v>62</v>
      </c>
      <c r="B11" s="2" t="s">
        <v>0</v>
      </c>
      <c r="C11" s="6" t="s">
        <v>63</v>
      </c>
      <c r="D11" s="7" t="s">
        <v>63</v>
      </c>
      <c r="E11" s="7" t="s">
        <v>63</v>
      </c>
      <c r="F11" s="7" t="s">
        <v>63</v>
      </c>
      <c r="G11" s="7" t="s">
        <v>63</v>
      </c>
      <c r="H11" s="14" t="s">
        <v>63</v>
      </c>
      <c r="I11" s="2" t="s">
        <v>298</v>
      </c>
      <c r="J11" s="15" t="s">
        <v>385</v>
      </c>
      <c r="K11" s="66" t="s">
        <v>386</v>
      </c>
      <c r="L11" s="66" t="s">
        <v>456</v>
      </c>
    </row>
    <row r="12" spans="1:12" ht="31.5" customHeight="1" outlineLevel="1" x14ac:dyDescent="0.2">
      <c r="A12" s="67" t="s">
        <v>102</v>
      </c>
      <c r="B12" s="3" t="s">
        <v>42</v>
      </c>
      <c r="C12" s="21"/>
      <c r="D12" s="21"/>
      <c r="E12" s="21"/>
      <c r="F12" s="21"/>
      <c r="G12" s="21"/>
      <c r="H12" s="21"/>
      <c r="I12" s="20" t="s">
        <v>303</v>
      </c>
      <c r="J12" s="68">
        <f>J13</f>
        <v>11595147</v>
      </c>
      <c r="K12" s="69">
        <f>K13</f>
        <v>1028654.5599999999</v>
      </c>
      <c r="L12" s="87">
        <f>K12/J12*100</f>
        <v>8.8714231910988275</v>
      </c>
    </row>
    <row r="13" spans="1:12" ht="28.5" customHeight="1" outlineLevel="1" x14ac:dyDescent="0.2">
      <c r="A13" s="42" t="s">
        <v>64</v>
      </c>
      <c r="B13" s="31" t="s">
        <v>65</v>
      </c>
      <c r="C13" s="21"/>
      <c r="D13" s="21"/>
      <c r="E13" s="21"/>
      <c r="F13" s="21"/>
      <c r="G13" s="21"/>
      <c r="H13" s="21"/>
      <c r="I13" s="31" t="s">
        <v>303</v>
      </c>
      <c r="J13" s="33">
        <f>J14+J21</f>
        <v>11595147</v>
      </c>
      <c r="K13" s="33">
        <f>K14+K21</f>
        <v>1028654.5599999999</v>
      </c>
      <c r="L13" s="88">
        <f t="shared" ref="L13:L157" si="0">K13/J13*100</f>
        <v>8.8714231910988275</v>
      </c>
    </row>
    <row r="14" spans="1:12" ht="20.25" customHeight="1" outlineLevel="1" x14ac:dyDescent="0.2">
      <c r="A14" s="19" t="s">
        <v>4</v>
      </c>
      <c r="B14" s="20" t="s">
        <v>43</v>
      </c>
      <c r="C14" s="21"/>
      <c r="D14" s="21"/>
      <c r="E14" s="21"/>
      <c r="F14" s="21"/>
      <c r="G14" s="21"/>
      <c r="H14" s="21"/>
      <c r="I14" s="20" t="s">
        <v>303</v>
      </c>
      <c r="J14" s="22">
        <f>J15+J17+J19</f>
        <v>910704.55999999994</v>
      </c>
      <c r="K14" s="22">
        <f>K15+K17+K19</f>
        <v>910704.55999999994</v>
      </c>
      <c r="L14" s="89">
        <f t="shared" si="0"/>
        <v>100</v>
      </c>
    </row>
    <row r="15" spans="1:12" ht="61.5" customHeight="1" outlineLevel="1" x14ac:dyDescent="0.2">
      <c r="A15" s="28" t="s">
        <v>300</v>
      </c>
      <c r="B15" s="20" t="s">
        <v>43</v>
      </c>
      <c r="C15" s="21"/>
      <c r="D15" s="21"/>
      <c r="E15" s="21"/>
      <c r="F15" s="21"/>
      <c r="G15" s="21"/>
      <c r="H15" s="21"/>
      <c r="I15" s="20" t="s">
        <v>301</v>
      </c>
      <c r="J15" s="22">
        <f>J16</f>
        <v>398900</v>
      </c>
      <c r="K15" s="22">
        <f>K16</f>
        <v>398900</v>
      </c>
      <c r="L15" s="89">
        <f t="shared" si="0"/>
        <v>100</v>
      </c>
    </row>
    <row r="16" spans="1:12" ht="20.25" customHeight="1" outlineLevel="1" x14ac:dyDescent="0.2">
      <c r="A16" s="28" t="s">
        <v>302</v>
      </c>
      <c r="B16" s="20" t="s">
        <v>43</v>
      </c>
      <c r="C16" s="21"/>
      <c r="D16" s="21"/>
      <c r="E16" s="21"/>
      <c r="F16" s="21"/>
      <c r="G16" s="21"/>
      <c r="H16" s="21"/>
      <c r="I16" s="20" t="s">
        <v>305</v>
      </c>
      <c r="J16" s="27">
        <v>398900</v>
      </c>
      <c r="K16" s="27">
        <v>398900</v>
      </c>
      <c r="L16" s="89">
        <f t="shared" si="0"/>
        <v>100</v>
      </c>
    </row>
    <row r="17" spans="1:12" ht="34.5" customHeight="1" outlineLevel="1" x14ac:dyDescent="0.2">
      <c r="A17" s="19" t="s">
        <v>306</v>
      </c>
      <c r="B17" s="20" t="s">
        <v>43</v>
      </c>
      <c r="C17" s="21"/>
      <c r="D17" s="21"/>
      <c r="E17" s="21"/>
      <c r="F17" s="21"/>
      <c r="G17" s="21"/>
      <c r="H17" s="21"/>
      <c r="I17" s="20" t="s">
        <v>304</v>
      </c>
      <c r="J17" s="22">
        <f>J18</f>
        <v>250465.23</v>
      </c>
      <c r="K17" s="22">
        <f>K18</f>
        <v>250465.23</v>
      </c>
      <c r="L17" s="89">
        <f t="shared" si="0"/>
        <v>100</v>
      </c>
    </row>
    <row r="18" spans="1:12" ht="30.75" customHeight="1" outlineLevel="1" x14ac:dyDescent="0.2">
      <c r="A18" s="19" t="s">
        <v>307</v>
      </c>
      <c r="B18" s="20" t="s">
        <v>43</v>
      </c>
      <c r="C18" s="21"/>
      <c r="D18" s="21"/>
      <c r="E18" s="21"/>
      <c r="F18" s="21"/>
      <c r="G18" s="21"/>
      <c r="H18" s="21"/>
      <c r="I18" s="20" t="s">
        <v>308</v>
      </c>
      <c r="J18" s="27">
        <v>250465.23</v>
      </c>
      <c r="K18" s="27">
        <v>250465.23</v>
      </c>
      <c r="L18" s="89">
        <f t="shared" si="0"/>
        <v>100</v>
      </c>
    </row>
    <row r="19" spans="1:12" ht="30.75" customHeight="1" outlineLevel="1" x14ac:dyDescent="0.2">
      <c r="A19" s="19" t="s">
        <v>309</v>
      </c>
      <c r="B19" s="20" t="s">
        <v>43</v>
      </c>
      <c r="C19" s="21"/>
      <c r="D19" s="21"/>
      <c r="E19" s="21"/>
      <c r="F19" s="21"/>
      <c r="G19" s="21"/>
      <c r="H19" s="21"/>
      <c r="I19" s="20" t="s">
        <v>311</v>
      </c>
      <c r="J19" s="22">
        <f>J20</f>
        <v>261339.33</v>
      </c>
      <c r="K19" s="22">
        <f>K20</f>
        <v>261339.33</v>
      </c>
      <c r="L19" s="89">
        <f t="shared" si="0"/>
        <v>100</v>
      </c>
    </row>
    <row r="20" spans="1:12" ht="20.25" customHeight="1" outlineLevel="1" x14ac:dyDescent="0.2">
      <c r="A20" s="19" t="s">
        <v>310</v>
      </c>
      <c r="B20" s="20" t="s">
        <v>43</v>
      </c>
      <c r="C20" s="21"/>
      <c r="D20" s="21"/>
      <c r="E20" s="21"/>
      <c r="F20" s="21"/>
      <c r="G20" s="21"/>
      <c r="H20" s="21"/>
      <c r="I20" s="20" t="s">
        <v>312</v>
      </c>
      <c r="J20" s="27">
        <v>261339.33</v>
      </c>
      <c r="K20" s="39">
        <v>261339.33</v>
      </c>
      <c r="L20" s="89">
        <f t="shared" si="0"/>
        <v>100</v>
      </c>
    </row>
    <row r="21" spans="1:12" ht="31.5" customHeight="1" outlineLevel="1" x14ac:dyDescent="0.2">
      <c r="A21" s="28" t="s">
        <v>103</v>
      </c>
      <c r="B21" s="26" t="s">
        <v>104</v>
      </c>
      <c r="C21" s="55">
        <v>98</v>
      </c>
      <c r="D21" s="21"/>
      <c r="E21" s="21"/>
      <c r="F21" s="21"/>
      <c r="G21" s="21"/>
      <c r="H21" s="21"/>
      <c r="I21" s="20" t="s">
        <v>303</v>
      </c>
      <c r="J21" s="35">
        <f>J22+J24+J26</f>
        <v>10684442.439999999</v>
      </c>
      <c r="K21" s="35">
        <f>K22+K24+K26</f>
        <v>117950</v>
      </c>
      <c r="L21" s="89">
        <f t="shared" si="0"/>
        <v>1.1039415548575879</v>
      </c>
    </row>
    <row r="22" spans="1:12" ht="34.5" customHeight="1" outlineLevel="1" x14ac:dyDescent="0.2">
      <c r="A22" s="19" t="s">
        <v>306</v>
      </c>
      <c r="B22" s="20" t="s">
        <v>104</v>
      </c>
      <c r="C22" s="21"/>
      <c r="D22" s="21"/>
      <c r="E22" s="21"/>
      <c r="F22" s="21"/>
      <c r="G22" s="21"/>
      <c r="H22" s="21"/>
      <c r="I22" s="20" t="s">
        <v>304</v>
      </c>
      <c r="J22" s="22">
        <f>J23</f>
        <v>97950</v>
      </c>
      <c r="K22" s="23">
        <f>K23</f>
        <v>97950</v>
      </c>
      <c r="L22" s="89">
        <f t="shared" ref="L22:L27" si="1">K22/J22*100</f>
        <v>100</v>
      </c>
    </row>
    <row r="23" spans="1:12" ht="30.75" customHeight="1" outlineLevel="1" x14ac:dyDescent="0.2">
      <c r="A23" s="19" t="s">
        <v>307</v>
      </c>
      <c r="B23" s="20" t="s">
        <v>104</v>
      </c>
      <c r="C23" s="21"/>
      <c r="D23" s="21"/>
      <c r="E23" s="21"/>
      <c r="F23" s="21"/>
      <c r="G23" s="21"/>
      <c r="H23" s="21"/>
      <c r="I23" s="20" t="s">
        <v>308</v>
      </c>
      <c r="J23" s="27">
        <v>97950</v>
      </c>
      <c r="K23" s="27">
        <v>97950</v>
      </c>
      <c r="L23" s="89">
        <f t="shared" si="1"/>
        <v>100</v>
      </c>
    </row>
    <row r="24" spans="1:12" ht="30.75" customHeight="1" outlineLevel="1" x14ac:dyDescent="0.2">
      <c r="A24" s="28" t="s">
        <v>378</v>
      </c>
      <c r="B24" s="26" t="s">
        <v>104</v>
      </c>
      <c r="C24" s="26" t="s">
        <v>314</v>
      </c>
      <c r="D24" s="26" t="s">
        <v>104</v>
      </c>
      <c r="E24" s="26" t="s">
        <v>314</v>
      </c>
      <c r="F24" s="26" t="s">
        <v>104</v>
      </c>
      <c r="G24" s="26" t="s">
        <v>314</v>
      </c>
      <c r="H24" s="26" t="s">
        <v>104</v>
      </c>
      <c r="I24" s="26" t="s">
        <v>314</v>
      </c>
      <c r="J24" s="22">
        <f>J25</f>
        <v>10566492.439999999</v>
      </c>
      <c r="K24" s="22">
        <f>K25</f>
        <v>0</v>
      </c>
      <c r="L24" s="89">
        <f t="shared" si="1"/>
        <v>0</v>
      </c>
    </row>
    <row r="25" spans="1:12" ht="30.75" customHeight="1" outlineLevel="1" x14ac:dyDescent="0.2">
      <c r="A25" s="28" t="s">
        <v>313</v>
      </c>
      <c r="B25" s="26" t="s">
        <v>104</v>
      </c>
      <c r="C25" s="26" t="s">
        <v>315</v>
      </c>
      <c r="D25" s="26" t="s">
        <v>104</v>
      </c>
      <c r="E25" s="26" t="s">
        <v>315</v>
      </c>
      <c r="F25" s="26" t="s">
        <v>104</v>
      </c>
      <c r="G25" s="26" t="s">
        <v>315</v>
      </c>
      <c r="H25" s="26" t="s">
        <v>104</v>
      </c>
      <c r="I25" s="26" t="s">
        <v>315</v>
      </c>
      <c r="J25" s="27">
        <v>10566492.439999999</v>
      </c>
      <c r="K25" s="27">
        <v>0</v>
      </c>
      <c r="L25" s="89">
        <f t="shared" si="1"/>
        <v>0</v>
      </c>
    </row>
    <row r="26" spans="1:12" ht="30.75" customHeight="1" outlineLevel="1" x14ac:dyDescent="0.2">
      <c r="A26" s="19" t="s">
        <v>309</v>
      </c>
      <c r="B26" s="26" t="s">
        <v>104</v>
      </c>
      <c r="C26" s="60"/>
      <c r="D26" s="60"/>
      <c r="E26" s="60"/>
      <c r="F26" s="60"/>
      <c r="G26" s="60"/>
      <c r="H26" s="60"/>
      <c r="I26" s="26" t="s">
        <v>311</v>
      </c>
      <c r="J26" s="22">
        <f>J27</f>
        <v>20000</v>
      </c>
      <c r="K26" s="27">
        <f>K27</f>
        <v>20000</v>
      </c>
      <c r="L26" s="89">
        <f t="shared" si="1"/>
        <v>100</v>
      </c>
    </row>
    <row r="27" spans="1:12" ht="30.75" customHeight="1" outlineLevel="1" x14ac:dyDescent="0.2">
      <c r="A27" s="19" t="s">
        <v>310</v>
      </c>
      <c r="B27" s="26" t="s">
        <v>104</v>
      </c>
      <c r="C27" s="60"/>
      <c r="D27" s="60"/>
      <c r="E27" s="60"/>
      <c r="F27" s="60"/>
      <c r="G27" s="60"/>
      <c r="H27" s="60"/>
      <c r="I27" s="26" t="s">
        <v>312</v>
      </c>
      <c r="J27" s="27">
        <v>20000</v>
      </c>
      <c r="K27" s="27">
        <v>20000</v>
      </c>
      <c r="L27" s="89">
        <f t="shared" si="1"/>
        <v>100</v>
      </c>
    </row>
    <row r="28" spans="1:12" ht="29.25" customHeight="1" outlineLevel="1" x14ac:dyDescent="0.2">
      <c r="A28" s="70" t="s">
        <v>105</v>
      </c>
      <c r="B28" s="3" t="s">
        <v>218</v>
      </c>
      <c r="C28" s="21"/>
      <c r="D28" s="21"/>
      <c r="E28" s="21"/>
      <c r="F28" s="21"/>
      <c r="G28" s="21"/>
      <c r="H28" s="21"/>
      <c r="I28" s="20" t="s">
        <v>303</v>
      </c>
      <c r="J28" s="71">
        <f>J29</f>
        <v>113000</v>
      </c>
      <c r="K28" s="71">
        <f>K29</f>
        <v>80500</v>
      </c>
      <c r="L28" s="87">
        <f t="shared" si="0"/>
        <v>71.238938053097343</v>
      </c>
    </row>
    <row r="29" spans="1:12" ht="38.25" customHeight="1" outlineLevel="1" x14ac:dyDescent="0.2">
      <c r="A29" s="30" t="s">
        <v>106</v>
      </c>
      <c r="B29" s="31" t="s">
        <v>107</v>
      </c>
      <c r="C29" s="32">
        <f>C30</f>
        <v>0</v>
      </c>
      <c r="D29" s="21"/>
      <c r="E29" s="21"/>
      <c r="F29" s="21"/>
      <c r="G29" s="21"/>
      <c r="H29" s="21"/>
      <c r="I29" s="20" t="s">
        <v>303</v>
      </c>
      <c r="J29" s="33">
        <f>J30</f>
        <v>113000</v>
      </c>
      <c r="K29" s="33">
        <f>K30</f>
        <v>80500</v>
      </c>
      <c r="L29" s="88">
        <f t="shared" si="0"/>
        <v>71.238938053097343</v>
      </c>
    </row>
    <row r="30" spans="1:12" ht="23.25" customHeight="1" outlineLevel="1" x14ac:dyDescent="0.2">
      <c r="A30" s="19" t="s">
        <v>108</v>
      </c>
      <c r="B30" s="20" t="s">
        <v>109</v>
      </c>
      <c r="C30" s="21"/>
      <c r="D30" s="21"/>
      <c r="E30" s="21"/>
      <c r="F30" s="21"/>
      <c r="G30" s="21"/>
      <c r="H30" s="21"/>
      <c r="I30" s="20" t="s">
        <v>303</v>
      </c>
      <c r="J30" s="22">
        <f>J31+J33</f>
        <v>113000</v>
      </c>
      <c r="K30" s="22">
        <f>K31+K33</f>
        <v>80500</v>
      </c>
      <c r="L30" s="89">
        <f t="shared" si="0"/>
        <v>71.238938053097343</v>
      </c>
    </row>
    <row r="31" spans="1:12" ht="34.5" customHeight="1" outlineLevel="1" x14ac:dyDescent="0.2">
      <c r="A31" s="19" t="s">
        <v>306</v>
      </c>
      <c r="B31" s="20" t="s">
        <v>109</v>
      </c>
      <c r="C31" s="21"/>
      <c r="D31" s="21"/>
      <c r="E31" s="21"/>
      <c r="F31" s="21"/>
      <c r="G31" s="21"/>
      <c r="H31" s="21"/>
      <c r="I31" s="20" t="s">
        <v>304</v>
      </c>
      <c r="J31" s="22">
        <f>J32</f>
        <v>107000</v>
      </c>
      <c r="K31" s="23">
        <f>K32</f>
        <v>74500</v>
      </c>
      <c r="L31" s="89">
        <f t="shared" ref="L31:L34" si="2">K31/J31*100</f>
        <v>69.626168224299064</v>
      </c>
    </row>
    <row r="32" spans="1:12" ht="30.75" customHeight="1" outlineLevel="1" x14ac:dyDescent="0.2">
      <c r="A32" s="19" t="s">
        <v>307</v>
      </c>
      <c r="B32" s="20" t="s">
        <v>109</v>
      </c>
      <c r="C32" s="21"/>
      <c r="D32" s="21"/>
      <c r="E32" s="21"/>
      <c r="F32" s="21"/>
      <c r="G32" s="21"/>
      <c r="H32" s="21"/>
      <c r="I32" s="20" t="s">
        <v>308</v>
      </c>
      <c r="J32" s="22">
        <v>107000</v>
      </c>
      <c r="K32" s="23">
        <v>74500</v>
      </c>
      <c r="L32" s="89">
        <f t="shared" si="2"/>
        <v>69.626168224299064</v>
      </c>
    </row>
    <row r="33" spans="1:12" ht="25.5" customHeight="1" outlineLevel="1" x14ac:dyDescent="0.2">
      <c r="A33" s="28" t="s">
        <v>316</v>
      </c>
      <c r="B33" s="20" t="s">
        <v>109</v>
      </c>
      <c r="C33" s="34"/>
      <c r="D33" s="21"/>
      <c r="E33" s="21"/>
      <c r="F33" s="21"/>
      <c r="G33" s="21"/>
      <c r="H33" s="21"/>
      <c r="I33" s="20" t="s">
        <v>318</v>
      </c>
      <c r="J33" s="35">
        <f>J34</f>
        <v>6000</v>
      </c>
      <c r="K33" s="36">
        <f>K34</f>
        <v>6000</v>
      </c>
      <c r="L33" s="89">
        <f t="shared" si="2"/>
        <v>100</v>
      </c>
    </row>
    <row r="34" spans="1:12" ht="24.75" customHeight="1" outlineLevel="1" x14ac:dyDescent="0.2">
      <c r="A34" s="28" t="s">
        <v>317</v>
      </c>
      <c r="B34" s="20" t="s">
        <v>109</v>
      </c>
      <c r="C34" s="34"/>
      <c r="D34" s="21"/>
      <c r="E34" s="21"/>
      <c r="F34" s="21"/>
      <c r="G34" s="21"/>
      <c r="H34" s="21"/>
      <c r="I34" s="20" t="s">
        <v>319</v>
      </c>
      <c r="J34" s="35">
        <v>6000</v>
      </c>
      <c r="K34" s="36">
        <v>6000</v>
      </c>
      <c r="L34" s="89">
        <f t="shared" si="2"/>
        <v>100</v>
      </c>
    </row>
    <row r="35" spans="1:12" ht="27" customHeight="1" outlineLevel="1" x14ac:dyDescent="0.2">
      <c r="A35" s="70" t="s">
        <v>221</v>
      </c>
      <c r="B35" s="3" t="s">
        <v>209</v>
      </c>
      <c r="C35" s="72"/>
      <c r="D35" s="10"/>
      <c r="E35" s="10"/>
      <c r="F35" s="10"/>
      <c r="G35" s="10"/>
      <c r="H35" s="10"/>
      <c r="I35" s="3" t="s">
        <v>303</v>
      </c>
      <c r="J35" s="73">
        <f t="shared" ref="J35:K38" si="3">J36</f>
        <v>159150</v>
      </c>
      <c r="K35" s="73">
        <f t="shared" si="3"/>
        <v>159150</v>
      </c>
      <c r="L35" s="87">
        <f t="shared" si="0"/>
        <v>100</v>
      </c>
    </row>
    <row r="36" spans="1:12" ht="31.5" customHeight="1" outlineLevel="1" x14ac:dyDescent="0.2">
      <c r="A36" s="42" t="s">
        <v>219</v>
      </c>
      <c r="B36" s="31" t="s">
        <v>210</v>
      </c>
      <c r="C36" s="48"/>
      <c r="D36" s="43"/>
      <c r="E36" s="43"/>
      <c r="F36" s="43"/>
      <c r="G36" s="43"/>
      <c r="H36" s="43"/>
      <c r="I36" s="31" t="s">
        <v>303</v>
      </c>
      <c r="J36" s="49">
        <f t="shared" si="3"/>
        <v>159150</v>
      </c>
      <c r="K36" s="49">
        <f t="shared" si="3"/>
        <v>159150</v>
      </c>
      <c r="L36" s="88">
        <f t="shared" si="0"/>
        <v>100</v>
      </c>
    </row>
    <row r="37" spans="1:12" ht="32.25" customHeight="1" outlineLevel="1" x14ac:dyDescent="0.2">
      <c r="A37" s="19" t="s">
        <v>208</v>
      </c>
      <c r="B37" s="20" t="s">
        <v>211</v>
      </c>
      <c r="C37" s="34"/>
      <c r="D37" s="21"/>
      <c r="E37" s="21"/>
      <c r="F37" s="21"/>
      <c r="G37" s="21"/>
      <c r="H37" s="21"/>
      <c r="I37" s="20" t="s">
        <v>303</v>
      </c>
      <c r="J37" s="35">
        <f t="shared" si="3"/>
        <v>159150</v>
      </c>
      <c r="K37" s="35">
        <f t="shared" si="3"/>
        <v>159150</v>
      </c>
      <c r="L37" s="89">
        <f t="shared" si="0"/>
        <v>100</v>
      </c>
    </row>
    <row r="38" spans="1:12" ht="34.5" customHeight="1" outlineLevel="1" x14ac:dyDescent="0.2">
      <c r="A38" s="19" t="s">
        <v>306</v>
      </c>
      <c r="B38" s="20" t="s">
        <v>211</v>
      </c>
      <c r="C38" s="21"/>
      <c r="D38" s="21"/>
      <c r="E38" s="21"/>
      <c r="F38" s="21"/>
      <c r="G38" s="21"/>
      <c r="H38" s="21"/>
      <c r="I38" s="20" t="s">
        <v>304</v>
      </c>
      <c r="J38" s="22">
        <f t="shared" si="3"/>
        <v>159150</v>
      </c>
      <c r="K38" s="23">
        <f t="shared" si="3"/>
        <v>159150</v>
      </c>
      <c r="L38" s="89">
        <f t="shared" si="0"/>
        <v>100</v>
      </c>
    </row>
    <row r="39" spans="1:12" ht="30.75" customHeight="1" outlineLevel="1" x14ac:dyDescent="0.2">
      <c r="A39" s="19" t="s">
        <v>307</v>
      </c>
      <c r="B39" s="20" t="s">
        <v>211</v>
      </c>
      <c r="C39" s="21"/>
      <c r="D39" s="21"/>
      <c r="E39" s="21"/>
      <c r="F39" s="21"/>
      <c r="G39" s="21"/>
      <c r="H39" s="21"/>
      <c r="I39" s="20" t="s">
        <v>308</v>
      </c>
      <c r="J39" s="27">
        <v>159150</v>
      </c>
      <c r="K39" s="27">
        <v>159150</v>
      </c>
      <c r="L39" s="89">
        <f t="shared" si="0"/>
        <v>100</v>
      </c>
    </row>
    <row r="40" spans="1:12" ht="44.25" customHeight="1" outlineLevel="1" x14ac:dyDescent="0.2">
      <c r="A40" s="70" t="s">
        <v>115</v>
      </c>
      <c r="B40" s="3" t="s">
        <v>110</v>
      </c>
      <c r="C40" s="74" t="e">
        <f>C41</f>
        <v>#REF!</v>
      </c>
      <c r="D40" s="21"/>
      <c r="E40" s="21"/>
      <c r="F40" s="21"/>
      <c r="G40" s="21"/>
      <c r="H40" s="21"/>
      <c r="I40" s="3" t="s">
        <v>303</v>
      </c>
      <c r="J40" s="73">
        <f t="shared" ref="J40:K43" si="4">J41</f>
        <v>2031000</v>
      </c>
      <c r="K40" s="73">
        <f t="shared" si="4"/>
        <v>1317186.58</v>
      </c>
      <c r="L40" s="87">
        <f t="shared" si="0"/>
        <v>64.854090595765641</v>
      </c>
    </row>
    <row r="41" spans="1:12" ht="39.75" customHeight="1" outlineLevel="1" x14ac:dyDescent="0.2">
      <c r="A41" s="30" t="s">
        <v>111</v>
      </c>
      <c r="B41" s="31" t="s">
        <v>112</v>
      </c>
      <c r="C41" s="32" t="e">
        <f>C42+#REF!</f>
        <v>#REF!</v>
      </c>
      <c r="D41" s="21"/>
      <c r="E41" s="21"/>
      <c r="F41" s="21"/>
      <c r="G41" s="21"/>
      <c r="H41" s="21"/>
      <c r="I41" s="20" t="s">
        <v>303</v>
      </c>
      <c r="J41" s="37">
        <f t="shared" si="4"/>
        <v>2031000</v>
      </c>
      <c r="K41" s="37">
        <f t="shared" si="4"/>
        <v>1317186.58</v>
      </c>
      <c r="L41" s="88">
        <f t="shared" si="0"/>
        <v>64.854090595765641</v>
      </c>
    </row>
    <row r="42" spans="1:12" ht="39.75" customHeight="1" outlineLevel="1" x14ac:dyDescent="0.2">
      <c r="A42" s="28" t="s">
        <v>113</v>
      </c>
      <c r="B42" s="20" t="s">
        <v>114</v>
      </c>
      <c r="C42" s="27">
        <v>1912.51</v>
      </c>
      <c r="D42" s="21"/>
      <c r="E42" s="21"/>
      <c r="F42" s="21"/>
      <c r="G42" s="21"/>
      <c r="H42" s="21"/>
      <c r="I42" s="20" t="s">
        <v>303</v>
      </c>
      <c r="J42" s="38">
        <f t="shared" si="4"/>
        <v>2031000</v>
      </c>
      <c r="K42" s="38">
        <f t="shared" si="4"/>
        <v>1317186.58</v>
      </c>
      <c r="L42" s="89">
        <f t="shared" si="0"/>
        <v>64.854090595765641</v>
      </c>
    </row>
    <row r="43" spans="1:12" ht="34.5" customHeight="1" outlineLevel="1" x14ac:dyDescent="0.2">
      <c r="A43" s="19" t="s">
        <v>306</v>
      </c>
      <c r="B43" s="20" t="s">
        <v>114</v>
      </c>
      <c r="C43" s="21"/>
      <c r="D43" s="21"/>
      <c r="E43" s="21"/>
      <c r="F43" s="21"/>
      <c r="G43" s="21"/>
      <c r="H43" s="21"/>
      <c r="I43" s="20" t="s">
        <v>304</v>
      </c>
      <c r="J43" s="22">
        <f t="shared" si="4"/>
        <v>2031000</v>
      </c>
      <c r="K43" s="23">
        <f t="shared" si="4"/>
        <v>1317186.58</v>
      </c>
      <c r="L43" s="89">
        <f t="shared" ref="L43:L44" si="5">K43/J43*100</f>
        <v>64.854090595765641</v>
      </c>
    </row>
    <row r="44" spans="1:12" ht="30.75" customHeight="1" outlineLevel="1" x14ac:dyDescent="0.2">
      <c r="A44" s="19" t="s">
        <v>307</v>
      </c>
      <c r="B44" s="20" t="s">
        <v>114</v>
      </c>
      <c r="C44" s="21"/>
      <c r="D44" s="21"/>
      <c r="E44" s="21"/>
      <c r="F44" s="21"/>
      <c r="G44" s="21"/>
      <c r="H44" s="21"/>
      <c r="I44" s="20" t="s">
        <v>308</v>
      </c>
      <c r="J44" s="22">
        <v>2031000</v>
      </c>
      <c r="K44" s="23">
        <v>1317186.58</v>
      </c>
      <c r="L44" s="89">
        <f t="shared" si="5"/>
        <v>64.854090595765641</v>
      </c>
    </row>
    <row r="45" spans="1:12" ht="32.25" customHeight="1" outlineLevel="1" x14ac:dyDescent="0.2">
      <c r="A45" s="67" t="s">
        <v>116</v>
      </c>
      <c r="B45" s="3" t="s">
        <v>9</v>
      </c>
      <c r="C45" s="21"/>
      <c r="D45" s="21"/>
      <c r="E45" s="21"/>
      <c r="F45" s="21"/>
      <c r="G45" s="21"/>
      <c r="H45" s="21"/>
      <c r="I45" s="3" t="s">
        <v>303</v>
      </c>
      <c r="J45" s="71">
        <f>J46</f>
        <v>57490381.320000008</v>
      </c>
      <c r="K45" s="74">
        <f>K46</f>
        <v>43065924.299999997</v>
      </c>
      <c r="L45" s="87">
        <f t="shared" si="0"/>
        <v>74.90979066617885</v>
      </c>
    </row>
    <row r="46" spans="1:12" ht="32.25" customHeight="1" outlineLevel="1" x14ac:dyDescent="0.2">
      <c r="A46" s="30" t="s">
        <v>66</v>
      </c>
      <c r="B46" s="31" t="s">
        <v>67</v>
      </c>
      <c r="C46" s="21"/>
      <c r="D46" s="21"/>
      <c r="E46" s="21"/>
      <c r="F46" s="21"/>
      <c r="G46" s="21"/>
      <c r="H46" s="21"/>
      <c r="I46" s="31" t="s">
        <v>303</v>
      </c>
      <c r="J46" s="33">
        <f>J47+J50+J53+J56+J59+J62</f>
        <v>57490381.320000008</v>
      </c>
      <c r="K46" s="33">
        <f>K47+K50+K53+K56+K59+K62</f>
        <v>43065924.299999997</v>
      </c>
      <c r="L46" s="88">
        <f t="shared" si="0"/>
        <v>74.90979066617885</v>
      </c>
    </row>
    <row r="47" spans="1:12" ht="18" customHeight="1" outlineLevel="1" x14ac:dyDescent="0.2">
      <c r="A47" s="28" t="s">
        <v>68</v>
      </c>
      <c r="B47" s="20" t="s">
        <v>10</v>
      </c>
      <c r="C47" s="21"/>
      <c r="D47" s="21"/>
      <c r="E47" s="21"/>
      <c r="F47" s="21"/>
      <c r="G47" s="21"/>
      <c r="H47" s="21"/>
      <c r="I47" s="20" t="s">
        <v>303</v>
      </c>
      <c r="J47" s="22">
        <f>J48</f>
        <v>10967531.52</v>
      </c>
      <c r="K47" s="22">
        <f>K48</f>
        <v>9508917.4600000009</v>
      </c>
      <c r="L47" s="89">
        <f t="shared" si="0"/>
        <v>86.700616657995269</v>
      </c>
    </row>
    <row r="48" spans="1:12" ht="34.5" customHeight="1" outlineLevel="1" x14ac:dyDescent="0.2">
      <c r="A48" s="19" t="s">
        <v>306</v>
      </c>
      <c r="B48" s="20" t="s">
        <v>10</v>
      </c>
      <c r="C48" s="21"/>
      <c r="D48" s="21"/>
      <c r="E48" s="21"/>
      <c r="F48" s="21"/>
      <c r="G48" s="21"/>
      <c r="H48" s="21"/>
      <c r="I48" s="20" t="s">
        <v>304</v>
      </c>
      <c r="J48" s="22">
        <f>J49</f>
        <v>10967531.52</v>
      </c>
      <c r="K48" s="23">
        <f>K49</f>
        <v>9508917.4600000009</v>
      </c>
      <c r="L48" s="89">
        <f t="shared" si="0"/>
        <v>86.700616657995269</v>
      </c>
    </row>
    <row r="49" spans="1:12" ht="30.75" customHeight="1" outlineLevel="1" x14ac:dyDescent="0.2">
      <c r="A49" s="19" t="s">
        <v>307</v>
      </c>
      <c r="B49" s="20" t="s">
        <v>10</v>
      </c>
      <c r="C49" s="21"/>
      <c r="D49" s="21"/>
      <c r="E49" s="21"/>
      <c r="F49" s="21"/>
      <c r="G49" s="21"/>
      <c r="H49" s="21"/>
      <c r="I49" s="20" t="s">
        <v>308</v>
      </c>
      <c r="J49" s="22">
        <v>10967531.52</v>
      </c>
      <c r="K49" s="23">
        <v>9508917.4600000009</v>
      </c>
      <c r="L49" s="89">
        <f t="shared" si="0"/>
        <v>86.700616657995269</v>
      </c>
    </row>
    <row r="50" spans="1:12" ht="18" customHeight="1" outlineLevel="1" x14ac:dyDescent="0.2">
      <c r="A50" s="28" t="s">
        <v>286</v>
      </c>
      <c r="B50" s="20" t="s">
        <v>285</v>
      </c>
      <c r="C50" s="21"/>
      <c r="D50" s="21"/>
      <c r="E50" s="21"/>
      <c r="F50" s="21"/>
      <c r="G50" s="21"/>
      <c r="H50" s="21"/>
      <c r="I50" s="20" t="s">
        <v>303</v>
      </c>
      <c r="J50" s="22">
        <f>J51</f>
        <v>13800000</v>
      </c>
      <c r="K50" s="22">
        <f>K51</f>
        <v>12992250</v>
      </c>
      <c r="L50" s="89">
        <f t="shared" si="0"/>
        <v>94.146739130434781</v>
      </c>
    </row>
    <row r="51" spans="1:12" ht="34.5" customHeight="1" outlineLevel="1" x14ac:dyDescent="0.2">
      <c r="A51" s="19" t="s">
        <v>306</v>
      </c>
      <c r="B51" s="20" t="s">
        <v>285</v>
      </c>
      <c r="C51" s="21"/>
      <c r="D51" s="21"/>
      <c r="E51" s="21"/>
      <c r="F51" s="21"/>
      <c r="G51" s="21"/>
      <c r="H51" s="21"/>
      <c r="I51" s="20" t="s">
        <v>304</v>
      </c>
      <c r="J51" s="22">
        <f>J52</f>
        <v>13800000</v>
      </c>
      <c r="K51" s="23">
        <f>K52</f>
        <v>12992250</v>
      </c>
      <c r="L51" s="89">
        <f t="shared" ref="L51:L52" si="6">K51/J51*100</f>
        <v>94.146739130434781</v>
      </c>
    </row>
    <row r="52" spans="1:12" ht="30.75" customHeight="1" outlineLevel="1" x14ac:dyDescent="0.2">
      <c r="A52" s="19" t="s">
        <v>307</v>
      </c>
      <c r="B52" s="20" t="s">
        <v>285</v>
      </c>
      <c r="C52" s="21"/>
      <c r="D52" s="21"/>
      <c r="E52" s="21"/>
      <c r="F52" s="21"/>
      <c r="G52" s="21"/>
      <c r="H52" s="21"/>
      <c r="I52" s="20" t="s">
        <v>308</v>
      </c>
      <c r="J52" s="22">
        <v>13800000</v>
      </c>
      <c r="K52" s="23">
        <v>12992250</v>
      </c>
      <c r="L52" s="89">
        <f t="shared" si="6"/>
        <v>94.146739130434781</v>
      </c>
    </row>
    <row r="53" spans="1:12" ht="65.25" customHeight="1" outlineLevel="1" x14ac:dyDescent="0.2">
      <c r="A53" s="28" t="s">
        <v>117</v>
      </c>
      <c r="B53" s="20" t="s">
        <v>118</v>
      </c>
      <c r="C53" s="21"/>
      <c r="D53" s="21"/>
      <c r="E53" s="21"/>
      <c r="F53" s="21"/>
      <c r="G53" s="21"/>
      <c r="H53" s="21"/>
      <c r="I53" s="20" t="s">
        <v>303</v>
      </c>
      <c r="J53" s="22">
        <f>J54</f>
        <v>11520634.32</v>
      </c>
      <c r="K53" s="22">
        <f>K54</f>
        <v>0</v>
      </c>
      <c r="L53" s="89">
        <f t="shared" si="0"/>
        <v>0</v>
      </c>
    </row>
    <row r="54" spans="1:12" ht="34.5" customHeight="1" outlineLevel="1" x14ac:dyDescent="0.2">
      <c r="A54" s="28" t="s">
        <v>378</v>
      </c>
      <c r="B54" s="20" t="s">
        <v>118</v>
      </c>
      <c r="C54" s="21"/>
      <c r="D54" s="21"/>
      <c r="E54" s="21"/>
      <c r="F54" s="21"/>
      <c r="G54" s="21"/>
      <c r="H54" s="21"/>
      <c r="I54" s="20" t="s">
        <v>314</v>
      </c>
      <c r="J54" s="22">
        <f>J55</f>
        <v>11520634.32</v>
      </c>
      <c r="K54" s="23">
        <f>K55</f>
        <v>0</v>
      </c>
      <c r="L54" s="89">
        <f t="shared" si="0"/>
        <v>0</v>
      </c>
    </row>
    <row r="55" spans="1:12" ht="30.75" customHeight="1" outlineLevel="1" x14ac:dyDescent="0.2">
      <c r="A55" s="28" t="s">
        <v>313</v>
      </c>
      <c r="B55" s="20" t="s">
        <v>118</v>
      </c>
      <c r="C55" s="21"/>
      <c r="D55" s="21"/>
      <c r="E55" s="21"/>
      <c r="F55" s="21"/>
      <c r="G55" s="21"/>
      <c r="H55" s="21"/>
      <c r="I55" s="20" t="s">
        <v>315</v>
      </c>
      <c r="J55" s="22">
        <v>11520634.32</v>
      </c>
      <c r="K55" s="23">
        <v>0</v>
      </c>
      <c r="L55" s="89">
        <f t="shared" si="0"/>
        <v>0</v>
      </c>
    </row>
    <row r="56" spans="1:12" ht="66" customHeight="1" outlineLevel="1" x14ac:dyDescent="0.2">
      <c r="A56" s="28" t="s">
        <v>223</v>
      </c>
      <c r="B56" s="26" t="s">
        <v>222</v>
      </c>
      <c r="C56" s="21"/>
      <c r="D56" s="21"/>
      <c r="E56" s="21"/>
      <c r="F56" s="21"/>
      <c r="G56" s="21"/>
      <c r="H56" s="21"/>
      <c r="I56" s="26" t="s">
        <v>303</v>
      </c>
      <c r="J56" s="22">
        <f>J57</f>
        <v>584247.67000000004</v>
      </c>
      <c r="K56" s="22">
        <f>K57</f>
        <v>0</v>
      </c>
      <c r="L56" s="89">
        <f t="shared" si="0"/>
        <v>0</v>
      </c>
    </row>
    <row r="57" spans="1:12" ht="30.75" customHeight="1" outlineLevel="1" x14ac:dyDescent="0.2">
      <c r="A57" s="28" t="s">
        <v>378</v>
      </c>
      <c r="B57" s="26" t="s">
        <v>222</v>
      </c>
      <c r="C57" s="21"/>
      <c r="D57" s="21"/>
      <c r="E57" s="21"/>
      <c r="F57" s="21"/>
      <c r="G57" s="21"/>
      <c r="H57" s="21"/>
      <c r="I57" s="26" t="s">
        <v>314</v>
      </c>
      <c r="J57" s="22">
        <f>J58</f>
        <v>584247.67000000004</v>
      </c>
      <c r="K57" s="22">
        <f>K58</f>
        <v>0</v>
      </c>
      <c r="L57" s="89">
        <f t="shared" si="0"/>
        <v>0</v>
      </c>
    </row>
    <row r="58" spans="1:12" ht="30.75" customHeight="1" outlineLevel="1" x14ac:dyDescent="0.2">
      <c r="A58" s="28" t="s">
        <v>313</v>
      </c>
      <c r="B58" s="26" t="s">
        <v>222</v>
      </c>
      <c r="C58" s="21"/>
      <c r="D58" s="21"/>
      <c r="E58" s="21"/>
      <c r="F58" s="21"/>
      <c r="G58" s="21"/>
      <c r="H58" s="21"/>
      <c r="I58" s="26" t="s">
        <v>315</v>
      </c>
      <c r="J58" s="22">
        <v>584247.67000000004</v>
      </c>
      <c r="K58" s="23">
        <v>0</v>
      </c>
      <c r="L58" s="89">
        <f t="shared" si="0"/>
        <v>0</v>
      </c>
    </row>
    <row r="59" spans="1:12" ht="28.5" customHeight="1" outlineLevel="1" x14ac:dyDescent="0.2">
      <c r="A59" s="28" t="s">
        <v>119</v>
      </c>
      <c r="B59" s="20" t="s">
        <v>120</v>
      </c>
      <c r="C59" s="21"/>
      <c r="D59" s="21"/>
      <c r="E59" s="21"/>
      <c r="F59" s="21"/>
      <c r="G59" s="21"/>
      <c r="H59" s="21"/>
      <c r="I59" s="20" t="s">
        <v>303</v>
      </c>
      <c r="J59" s="22">
        <f>J60</f>
        <v>20000000</v>
      </c>
      <c r="K59" s="22">
        <f>K60</f>
        <v>19947814.109999999</v>
      </c>
      <c r="L59" s="89">
        <f t="shared" si="0"/>
        <v>99.739070549999994</v>
      </c>
    </row>
    <row r="60" spans="1:12" ht="34.5" customHeight="1" outlineLevel="1" x14ac:dyDescent="0.2">
      <c r="A60" s="19" t="s">
        <v>306</v>
      </c>
      <c r="B60" s="20" t="s">
        <v>120</v>
      </c>
      <c r="C60" s="21"/>
      <c r="D60" s="21"/>
      <c r="E60" s="21"/>
      <c r="F60" s="21"/>
      <c r="G60" s="21"/>
      <c r="H60" s="21"/>
      <c r="I60" s="20" t="s">
        <v>304</v>
      </c>
      <c r="J60" s="22">
        <f>J61</f>
        <v>20000000</v>
      </c>
      <c r="K60" s="23">
        <f>K61</f>
        <v>19947814.109999999</v>
      </c>
      <c r="L60" s="89">
        <f t="shared" si="0"/>
        <v>99.739070549999994</v>
      </c>
    </row>
    <row r="61" spans="1:12" ht="30.75" customHeight="1" outlineLevel="1" x14ac:dyDescent="0.2">
      <c r="A61" s="19" t="s">
        <v>307</v>
      </c>
      <c r="B61" s="20" t="s">
        <v>120</v>
      </c>
      <c r="C61" s="21"/>
      <c r="D61" s="21"/>
      <c r="E61" s="21"/>
      <c r="F61" s="21"/>
      <c r="G61" s="21"/>
      <c r="H61" s="21"/>
      <c r="I61" s="20" t="s">
        <v>308</v>
      </c>
      <c r="J61" s="22">
        <v>20000000</v>
      </c>
      <c r="K61" s="23">
        <v>19947814.109999999</v>
      </c>
      <c r="L61" s="89">
        <f t="shared" si="0"/>
        <v>99.739070549999994</v>
      </c>
    </row>
    <row r="62" spans="1:12" ht="28.5" customHeight="1" outlineLevel="1" x14ac:dyDescent="0.2">
      <c r="A62" s="28" t="s">
        <v>224</v>
      </c>
      <c r="B62" s="20" t="s">
        <v>225</v>
      </c>
      <c r="C62" s="21"/>
      <c r="D62" s="21"/>
      <c r="E62" s="21"/>
      <c r="F62" s="21"/>
      <c r="G62" s="21"/>
      <c r="H62" s="21"/>
      <c r="I62" s="20" t="s">
        <v>303</v>
      </c>
      <c r="J62" s="22">
        <f>J63</f>
        <v>617967.81000000006</v>
      </c>
      <c r="K62" s="22">
        <f>K63</f>
        <v>616942.73</v>
      </c>
      <c r="L62" s="89">
        <f t="shared" si="0"/>
        <v>99.834120809625986</v>
      </c>
    </row>
    <row r="63" spans="1:12" ht="34.5" customHeight="1" outlineLevel="1" x14ac:dyDescent="0.2">
      <c r="A63" s="19" t="s">
        <v>306</v>
      </c>
      <c r="B63" s="20" t="s">
        <v>225</v>
      </c>
      <c r="C63" s="21"/>
      <c r="D63" s="21"/>
      <c r="E63" s="21"/>
      <c r="F63" s="21"/>
      <c r="G63" s="21"/>
      <c r="H63" s="21"/>
      <c r="I63" s="20" t="s">
        <v>304</v>
      </c>
      <c r="J63" s="22">
        <f>J64</f>
        <v>617967.81000000006</v>
      </c>
      <c r="K63" s="22">
        <f>K64</f>
        <v>616942.73</v>
      </c>
      <c r="L63" s="89">
        <f t="shared" ref="L63:L64" si="7">K63/J63*100</f>
        <v>99.834120809625986</v>
      </c>
    </row>
    <row r="64" spans="1:12" ht="30.75" customHeight="1" outlineLevel="1" x14ac:dyDescent="0.2">
      <c r="A64" s="19" t="s">
        <v>307</v>
      </c>
      <c r="B64" s="20" t="s">
        <v>225</v>
      </c>
      <c r="C64" s="21"/>
      <c r="D64" s="21"/>
      <c r="E64" s="21"/>
      <c r="F64" s="21"/>
      <c r="G64" s="21"/>
      <c r="H64" s="21"/>
      <c r="I64" s="20" t="s">
        <v>308</v>
      </c>
      <c r="J64" s="22">
        <v>617967.81000000006</v>
      </c>
      <c r="K64" s="23">
        <v>616942.73</v>
      </c>
      <c r="L64" s="89">
        <f t="shared" si="7"/>
        <v>99.834120809625986</v>
      </c>
    </row>
    <row r="65" spans="1:12" ht="40.5" customHeight="1" outlineLevel="1" x14ac:dyDescent="0.2">
      <c r="A65" s="75" t="s">
        <v>121</v>
      </c>
      <c r="B65" s="3" t="s">
        <v>11</v>
      </c>
      <c r="C65" s="21"/>
      <c r="D65" s="21"/>
      <c r="E65" s="21"/>
      <c r="F65" s="21"/>
      <c r="G65" s="21"/>
      <c r="H65" s="21"/>
      <c r="I65" s="3" t="s">
        <v>303</v>
      </c>
      <c r="J65" s="71">
        <f>J66+J84</f>
        <v>144253483.69999999</v>
      </c>
      <c r="K65" s="71">
        <f>K66+K84</f>
        <v>143850358.13999999</v>
      </c>
      <c r="L65" s="87">
        <f t="shared" si="0"/>
        <v>99.720543622476129</v>
      </c>
    </row>
    <row r="66" spans="1:12" ht="28.5" customHeight="1" outlineLevel="1" x14ac:dyDescent="0.2">
      <c r="A66" s="44" t="s">
        <v>122</v>
      </c>
      <c r="B66" s="20" t="s">
        <v>12</v>
      </c>
      <c r="C66" s="21"/>
      <c r="D66" s="21"/>
      <c r="E66" s="21"/>
      <c r="F66" s="21"/>
      <c r="G66" s="21"/>
      <c r="H66" s="21"/>
      <c r="I66" s="20" t="s">
        <v>303</v>
      </c>
      <c r="J66" s="22">
        <f>J67+J80</f>
        <v>143399448.41</v>
      </c>
      <c r="K66" s="22">
        <f>K67+K80</f>
        <v>142996323.01999998</v>
      </c>
      <c r="L66" s="89">
        <f t="shared" si="0"/>
        <v>99.718879399837419</v>
      </c>
    </row>
    <row r="67" spans="1:12" ht="33" customHeight="1" outlineLevel="1" x14ac:dyDescent="0.2">
      <c r="A67" s="53" t="s">
        <v>69</v>
      </c>
      <c r="B67" s="31" t="s">
        <v>70</v>
      </c>
      <c r="C67" s="21"/>
      <c r="D67" s="21"/>
      <c r="E67" s="21"/>
      <c r="F67" s="21"/>
      <c r="G67" s="21"/>
      <c r="H67" s="21"/>
      <c r="I67" s="31" t="s">
        <v>303</v>
      </c>
      <c r="J67" s="33">
        <f>J68+J71+J74+J77</f>
        <v>14308428</v>
      </c>
      <c r="K67" s="33">
        <f>K68+K71+K74+K77</f>
        <v>13905302.609999999</v>
      </c>
      <c r="L67" s="88">
        <f t="shared" si="0"/>
        <v>97.182601820409616</v>
      </c>
    </row>
    <row r="68" spans="1:12" ht="33" customHeight="1" outlineLevel="1" x14ac:dyDescent="0.2">
      <c r="A68" s="44" t="s">
        <v>54</v>
      </c>
      <c r="B68" s="20" t="s">
        <v>48</v>
      </c>
      <c r="C68" s="21"/>
      <c r="D68" s="21"/>
      <c r="E68" s="21"/>
      <c r="F68" s="21"/>
      <c r="G68" s="21"/>
      <c r="H68" s="21"/>
      <c r="I68" s="20" t="s">
        <v>303</v>
      </c>
      <c r="J68" s="22">
        <f>J69</f>
        <v>8881928</v>
      </c>
      <c r="K68" s="22">
        <f>K69</f>
        <v>8478802.6099999994</v>
      </c>
      <c r="L68" s="89">
        <f t="shared" si="0"/>
        <v>95.461285094857772</v>
      </c>
    </row>
    <row r="69" spans="1:12" ht="34.5" customHeight="1" outlineLevel="1" x14ac:dyDescent="0.2">
      <c r="A69" s="19" t="s">
        <v>306</v>
      </c>
      <c r="B69" s="20" t="s">
        <v>48</v>
      </c>
      <c r="C69" s="21"/>
      <c r="D69" s="21"/>
      <c r="E69" s="21"/>
      <c r="F69" s="21"/>
      <c r="G69" s="21"/>
      <c r="H69" s="21"/>
      <c r="I69" s="20" t="s">
        <v>304</v>
      </c>
      <c r="J69" s="22">
        <f>J70</f>
        <v>8881928</v>
      </c>
      <c r="K69" s="23">
        <f>K70</f>
        <v>8478802.6099999994</v>
      </c>
      <c r="L69" s="89">
        <f t="shared" si="0"/>
        <v>95.461285094857772</v>
      </c>
    </row>
    <row r="70" spans="1:12" ht="30.75" customHeight="1" outlineLevel="1" x14ac:dyDescent="0.2">
      <c r="A70" s="19" t="s">
        <v>307</v>
      </c>
      <c r="B70" s="20" t="s">
        <v>48</v>
      </c>
      <c r="C70" s="21"/>
      <c r="D70" s="21"/>
      <c r="E70" s="21"/>
      <c r="F70" s="21"/>
      <c r="G70" s="21"/>
      <c r="H70" s="21"/>
      <c r="I70" s="20" t="s">
        <v>308</v>
      </c>
      <c r="J70" s="22">
        <v>8881928</v>
      </c>
      <c r="K70" s="23">
        <v>8478802.6099999994</v>
      </c>
      <c r="L70" s="89">
        <f t="shared" si="0"/>
        <v>95.461285094857772</v>
      </c>
    </row>
    <row r="71" spans="1:12" ht="48.75" customHeight="1" outlineLevel="1" x14ac:dyDescent="0.2">
      <c r="A71" s="19" t="s">
        <v>290</v>
      </c>
      <c r="B71" s="26" t="s">
        <v>291</v>
      </c>
      <c r="C71" s="21"/>
      <c r="D71" s="21"/>
      <c r="E71" s="21"/>
      <c r="F71" s="21"/>
      <c r="G71" s="21"/>
      <c r="H71" s="21"/>
      <c r="I71" s="20" t="s">
        <v>303</v>
      </c>
      <c r="J71" s="22">
        <f>J72</f>
        <v>2131000</v>
      </c>
      <c r="K71" s="22">
        <f>K72</f>
        <v>2131000</v>
      </c>
      <c r="L71" s="89">
        <f t="shared" ref="L71:L73" si="8">K71/J71*100</f>
        <v>100</v>
      </c>
    </row>
    <row r="72" spans="1:12" ht="29.25" customHeight="1" outlineLevel="1" x14ac:dyDescent="0.2">
      <c r="A72" s="28" t="s">
        <v>322</v>
      </c>
      <c r="B72" s="26" t="s">
        <v>291</v>
      </c>
      <c r="C72" s="21"/>
      <c r="D72" s="21"/>
      <c r="E72" s="21"/>
      <c r="F72" s="21"/>
      <c r="G72" s="21"/>
      <c r="H72" s="21"/>
      <c r="I72" s="20" t="s">
        <v>324</v>
      </c>
      <c r="J72" s="22">
        <f>J73</f>
        <v>2131000</v>
      </c>
      <c r="K72" s="23">
        <f>K73</f>
        <v>2131000</v>
      </c>
      <c r="L72" s="89">
        <f t="shared" si="8"/>
        <v>100</v>
      </c>
    </row>
    <row r="73" spans="1:12" ht="48.75" customHeight="1" outlineLevel="1" x14ac:dyDescent="0.2">
      <c r="A73" s="19" t="s">
        <v>323</v>
      </c>
      <c r="B73" s="26" t="s">
        <v>291</v>
      </c>
      <c r="C73" s="21"/>
      <c r="D73" s="21"/>
      <c r="E73" s="21"/>
      <c r="F73" s="21"/>
      <c r="G73" s="21"/>
      <c r="H73" s="21"/>
      <c r="I73" s="20" t="s">
        <v>325</v>
      </c>
      <c r="J73" s="22">
        <v>2131000</v>
      </c>
      <c r="K73" s="23">
        <v>2131000</v>
      </c>
      <c r="L73" s="89">
        <f t="shared" si="8"/>
        <v>100</v>
      </c>
    </row>
    <row r="74" spans="1:12" ht="28.5" customHeight="1" outlineLevel="1" x14ac:dyDescent="0.2">
      <c r="A74" s="19" t="s">
        <v>123</v>
      </c>
      <c r="B74" s="26" t="s">
        <v>100</v>
      </c>
      <c r="C74" s="21"/>
      <c r="D74" s="21"/>
      <c r="E74" s="21"/>
      <c r="F74" s="21"/>
      <c r="G74" s="21"/>
      <c r="H74" s="21"/>
      <c r="I74" s="20" t="s">
        <v>303</v>
      </c>
      <c r="J74" s="22">
        <f>J75</f>
        <v>370000</v>
      </c>
      <c r="K74" s="22">
        <f>K75</f>
        <v>370000</v>
      </c>
      <c r="L74" s="89">
        <f t="shared" si="0"/>
        <v>100</v>
      </c>
    </row>
    <row r="75" spans="1:12" ht="34.5" customHeight="1" outlineLevel="1" x14ac:dyDescent="0.2">
      <c r="A75" s="19" t="s">
        <v>306</v>
      </c>
      <c r="B75" s="20" t="s">
        <v>100</v>
      </c>
      <c r="C75" s="21"/>
      <c r="D75" s="21"/>
      <c r="E75" s="21"/>
      <c r="F75" s="21"/>
      <c r="G75" s="21"/>
      <c r="H75" s="21"/>
      <c r="I75" s="20" t="s">
        <v>304</v>
      </c>
      <c r="J75" s="22">
        <f>J76</f>
        <v>370000</v>
      </c>
      <c r="K75" s="23">
        <f>K76</f>
        <v>370000</v>
      </c>
      <c r="L75" s="89">
        <f t="shared" ref="L75:L90" si="9">K75/J75*100</f>
        <v>100</v>
      </c>
    </row>
    <row r="76" spans="1:12" ht="30.75" customHeight="1" outlineLevel="1" x14ac:dyDescent="0.2">
      <c r="A76" s="19" t="s">
        <v>307</v>
      </c>
      <c r="B76" s="20" t="s">
        <v>100</v>
      </c>
      <c r="C76" s="21"/>
      <c r="D76" s="21"/>
      <c r="E76" s="21"/>
      <c r="F76" s="21"/>
      <c r="G76" s="21"/>
      <c r="H76" s="21"/>
      <c r="I76" s="20" t="s">
        <v>308</v>
      </c>
      <c r="J76" s="27">
        <v>370000</v>
      </c>
      <c r="K76" s="27">
        <v>370000</v>
      </c>
      <c r="L76" s="89">
        <f t="shared" si="9"/>
        <v>100</v>
      </c>
    </row>
    <row r="77" spans="1:12" ht="30.75" customHeight="1" outlineLevel="1" x14ac:dyDescent="0.2">
      <c r="A77" s="19" t="s">
        <v>454</v>
      </c>
      <c r="B77" s="26" t="s">
        <v>455</v>
      </c>
      <c r="C77" s="21"/>
      <c r="D77" s="21"/>
      <c r="E77" s="21"/>
      <c r="F77" s="21"/>
      <c r="G77" s="21"/>
      <c r="H77" s="21"/>
      <c r="I77" s="25" t="s">
        <v>303</v>
      </c>
      <c r="J77" s="27">
        <f>J78</f>
        <v>2925500</v>
      </c>
      <c r="K77" s="27">
        <f>K78</f>
        <v>2925500</v>
      </c>
      <c r="L77" s="89">
        <f t="shared" si="9"/>
        <v>100</v>
      </c>
    </row>
    <row r="78" spans="1:12" ht="30.75" customHeight="1" outlineLevel="1" x14ac:dyDescent="0.2">
      <c r="A78" s="28" t="s">
        <v>306</v>
      </c>
      <c r="B78" s="26" t="s">
        <v>455</v>
      </c>
      <c r="C78" s="21"/>
      <c r="D78" s="21"/>
      <c r="E78" s="21"/>
      <c r="F78" s="21"/>
      <c r="G78" s="21"/>
      <c r="H78" s="21"/>
      <c r="I78" s="25" t="s">
        <v>304</v>
      </c>
      <c r="J78" s="27">
        <f>J79</f>
        <v>2925500</v>
      </c>
      <c r="K78" s="27">
        <f>K79</f>
        <v>2925500</v>
      </c>
      <c r="L78" s="89">
        <f t="shared" si="9"/>
        <v>100</v>
      </c>
    </row>
    <row r="79" spans="1:12" ht="30.75" customHeight="1" outlineLevel="1" x14ac:dyDescent="0.2">
      <c r="A79" s="28" t="s">
        <v>307</v>
      </c>
      <c r="B79" s="26" t="s">
        <v>455</v>
      </c>
      <c r="C79" s="21"/>
      <c r="D79" s="21"/>
      <c r="E79" s="21"/>
      <c r="F79" s="21"/>
      <c r="G79" s="21"/>
      <c r="H79" s="21"/>
      <c r="I79" s="25" t="s">
        <v>308</v>
      </c>
      <c r="J79" s="27">
        <v>2925500</v>
      </c>
      <c r="K79" s="27">
        <v>2925500</v>
      </c>
      <c r="L79" s="89">
        <f t="shared" si="9"/>
        <v>100</v>
      </c>
    </row>
    <row r="80" spans="1:12" ht="32.25" customHeight="1" outlineLevel="1" x14ac:dyDescent="0.2">
      <c r="A80" s="28" t="s">
        <v>393</v>
      </c>
      <c r="B80" s="26" t="s">
        <v>394</v>
      </c>
      <c r="C80" s="21"/>
      <c r="D80" s="21"/>
      <c r="E80" s="21"/>
      <c r="F80" s="21"/>
      <c r="G80" s="21"/>
      <c r="H80" s="21"/>
      <c r="I80" s="25" t="s">
        <v>303</v>
      </c>
      <c r="J80" s="27">
        <f t="shared" ref="J80:K82" si="10">J81</f>
        <v>129091020.41</v>
      </c>
      <c r="K80" s="27">
        <f t="shared" si="10"/>
        <v>129091020.41</v>
      </c>
      <c r="L80" s="89">
        <f t="shared" si="9"/>
        <v>100</v>
      </c>
    </row>
    <row r="81" spans="1:12" ht="32.25" customHeight="1" outlineLevel="1" x14ac:dyDescent="0.2">
      <c r="A81" s="28" t="s">
        <v>395</v>
      </c>
      <c r="B81" s="26" t="s">
        <v>396</v>
      </c>
      <c r="C81" s="21"/>
      <c r="D81" s="21"/>
      <c r="E81" s="21"/>
      <c r="F81" s="21"/>
      <c r="G81" s="21"/>
      <c r="H81" s="21"/>
      <c r="I81" s="25" t="s">
        <v>303</v>
      </c>
      <c r="J81" s="27">
        <f t="shared" si="10"/>
        <v>129091020.41</v>
      </c>
      <c r="K81" s="27">
        <f t="shared" si="10"/>
        <v>129091020.41</v>
      </c>
      <c r="L81" s="89">
        <f t="shared" si="9"/>
        <v>100</v>
      </c>
    </row>
    <row r="82" spans="1:12" ht="32.25" customHeight="1" outlineLevel="1" x14ac:dyDescent="0.2">
      <c r="A82" s="28" t="s">
        <v>378</v>
      </c>
      <c r="B82" s="26" t="s">
        <v>396</v>
      </c>
      <c r="C82" s="21"/>
      <c r="D82" s="21"/>
      <c r="E82" s="21"/>
      <c r="F82" s="21"/>
      <c r="G82" s="21"/>
      <c r="H82" s="21"/>
      <c r="I82" s="25" t="s">
        <v>314</v>
      </c>
      <c r="J82" s="27">
        <f t="shared" si="10"/>
        <v>129091020.41</v>
      </c>
      <c r="K82" s="27">
        <f t="shared" si="10"/>
        <v>129091020.41</v>
      </c>
      <c r="L82" s="89">
        <f t="shared" si="9"/>
        <v>100</v>
      </c>
    </row>
    <row r="83" spans="1:12" ht="32.25" customHeight="1" outlineLevel="1" x14ac:dyDescent="0.2">
      <c r="A83" s="28" t="s">
        <v>313</v>
      </c>
      <c r="B83" s="26" t="s">
        <v>396</v>
      </c>
      <c r="C83" s="21"/>
      <c r="D83" s="21"/>
      <c r="E83" s="21"/>
      <c r="F83" s="21"/>
      <c r="G83" s="21"/>
      <c r="H83" s="21"/>
      <c r="I83" s="25" t="s">
        <v>315</v>
      </c>
      <c r="J83" s="27">
        <v>129091020.41</v>
      </c>
      <c r="K83" s="27">
        <v>129091020.41</v>
      </c>
      <c r="L83" s="89">
        <f t="shared" si="9"/>
        <v>100</v>
      </c>
    </row>
    <row r="84" spans="1:12" ht="51" customHeight="1" outlineLevel="1" x14ac:dyDescent="0.2">
      <c r="A84" s="28" t="s">
        <v>397</v>
      </c>
      <c r="B84" s="26" t="s">
        <v>49</v>
      </c>
      <c r="C84" s="21"/>
      <c r="D84" s="21"/>
      <c r="E84" s="21"/>
      <c r="F84" s="21"/>
      <c r="G84" s="21"/>
      <c r="H84" s="21"/>
      <c r="I84" s="26" t="s">
        <v>303</v>
      </c>
      <c r="J84" s="27">
        <f>J88+J85</f>
        <v>854035.29</v>
      </c>
      <c r="K84" s="27">
        <f>K88+K85</f>
        <v>854035.12000000011</v>
      </c>
      <c r="L84" s="89">
        <f t="shared" si="9"/>
        <v>99.999980094499392</v>
      </c>
    </row>
    <row r="85" spans="1:12" ht="33.75" customHeight="1" outlineLevel="1" x14ac:dyDescent="0.2">
      <c r="A85" s="28" t="s">
        <v>398</v>
      </c>
      <c r="B85" s="26" t="s">
        <v>124</v>
      </c>
      <c r="C85" s="21"/>
      <c r="D85" s="21"/>
      <c r="E85" s="21"/>
      <c r="F85" s="21"/>
      <c r="G85" s="21"/>
      <c r="H85" s="21"/>
      <c r="I85" s="26" t="s">
        <v>303</v>
      </c>
      <c r="J85" s="27">
        <f>J86</f>
        <v>828414.13</v>
      </c>
      <c r="K85" s="27">
        <f>K86</f>
        <v>828414.06</v>
      </c>
      <c r="L85" s="89">
        <f t="shared" si="9"/>
        <v>99.999991550119987</v>
      </c>
    </row>
    <row r="86" spans="1:12" ht="21" customHeight="1" outlineLevel="1" x14ac:dyDescent="0.2">
      <c r="A86" s="28" t="s">
        <v>322</v>
      </c>
      <c r="B86" s="26" t="s">
        <v>124</v>
      </c>
      <c r="C86" s="21"/>
      <c r="D86" s="21"/>
      <c r="E86" s="21"/>
      <c r="F86" s="21"/>
      <c r="G86" s="21"/>
      <c r="H86" s="21"/>
      <c r="I86" s="26" t="s">
        <v>324</v>
      </c>
      <c r="J86" s="27">
        <f t="shared" ref="J86:K86" si="11">J87</f>
        <v>828414.13</v>
      </c>
      <c r="K86" s="27">
        <f t="shared" si="11"/>
        <v>828414.06</v>
      </c>
      <c r="L86" s="89">
        <f t="shared" si="9"/>
        <v>99.999991550119987</v>
      </c>
    </row>
    <row r="87" spans="1:12" ht="48.75" customHeight="1" outlineLevel="1" x14ac:dyDescent="0.2">
      <c r="A87" s="19" t="s">
        <v>323</v>
      </c>
      <c r="B87" s="26" t="s">
        <v>124</v>
      </c>
      <c r="C87" s="21"/>
      <c r="D87" s="21"/>
      <c r="E87" s="21"/>
      <c r="F87" s="21"/>
      <c r="G87" s="21"/>
      <c r="H87" s="21"/>
      <c r="I87" s="26" t="s">
        <v>325</v>
      </c>
      <c r="J87" s="27">
        <v>828414.13</v>
      </c>
      <c r="K87" s="27">
        <v>828414.06</v>
      </c>
      <c r="L87" s="89">
        <f t="shared" si="9"/>
        <v>99.999991550119987</v>
      </c>
    </row>
    <row r="88" spans="1:12" ht="26.25" customHeight="1" outlineLevel="1" x14ac:dyDescent="0.2">
      <c r="A88" s="28" t="s">
        <v>125</v>
      </c>
      <c r="B88" s="26" t="s">
        <v>126</v>
      </c>
      <c r="C88" s="21"/>
      <c r="D88" s="21"/>
      <c r="E88" s="21"/>
      <c r="F88" s="21"/>
      <c r="G88" s="21"/>
      <c r="H88" s="21"/>
      <c r="I88" s="26" t="s">
        <v>303</v>
      </c>
      <c r="J88" s="27">
        <f t="shared" ref="J88:K89" si="12">J89</f>
        <v>25621.16</v>
      </c>
      <c r="K88" s="27">
        <f t="shared" si="12"/>
        <v>25621.06</v>
      </c>
      <c r="L88" s="89">
        <f t="shared" si="9"/>
        <v>99.99960969760933</v>
      </c>
    </row>
    <row r="89" spans="1:12" ht="26.25" customHeight="1" outlineLevel="1" x14ac:dyDescent="0.2">
      <c r="A89" s="28" t="s">
        <v>322</v>
      </c>
      <c r="B89" s="26" t="s">
        <v>126</v>
      </c>
      <c r="C89" s="21"/>
      <c r="D89" s="21"/>
      <c r="E89" s="21"/>
      <c r="F89" s="21"/>
      <c r="G89" s="21"/>
      <c r="H89" s="21"/>
      <c r="I89" s="26" t="s">
        <v>324</v>
      </c>
      <c r="J89" s="27">
        <f t="shared" si="12"/>
        <v>25621.16</v>
      </c>
      <c r="K89" s="27">
        <f t="shared" si="12"/>
        <v>25621.06</v>
      </c>
      <c r="L89" s="89">
        <f t="shared" si="9"/>
        <v>99.99960969760933</v>
      </c>
    </row>
    <row r="90" spans="1:12" ht="54" customHeight="1" outlineLevel="1" x14ac:dyDescent="0.2">
      <c r="A90" s="19" t="s">
        <v>323</v>
      </c>
      <c r="B90" s="26" t="s">
        <v>126</v>
      </c>
      <c r="C90" s="21"/>
      <c r="D90" s="21"/>
      <c r="E90" s="21"/>
      <c r="F90" s="21"/>
      <c r="G90" s="21"/>
      <c r="H90" s="21"/>
      <c r="I90" s="26" t="s">
        <v>325</v>
      </c>
      <c r="J90" s="27">
        <v>25621.16</v>
      </c>
      <c r="K90" s="27">
        <v>25621.06</v>
      </c>
      <c r="L90" s="89">
        <f t="shared" si="9"/>
        <v>99.99960969760933</v>
      </c>
    </row>
    <row r="91" spans="1:12" ht="33" customHeight="1" outlineLevel="1" x14ac:dyDescent="0.2">
      <c r="A91" s="70" t="s">
        <v>127</v>
      </c>
      <c r="B91" s="3" t="s">
        <v>7</v>
      </c>
      <c r="C91" s="21"/>
      <c r="D91" s="21"/>
      <c r="E91" s="21"/>
      <c r="F91" s="21"/>
      <c r="G91" s="21"/>
      <c r="H91" s="21"/>
      <c r="I91" s="20" t="s">
        <v>303</v>
      </c>
      <c r="J91" s="71">
        <f>J92+J96</f>
        <v>7884380</v>
      </c>
      <c r="K91" s="71">
        <f>K92+K96</f>
        <v>7883816.4500000002</v>
      </c>
      <c r="L91" s="87">
        <f t="shared" si="0"/>
        <v>99.992852323201063</v>
      </c>
    </row>
    <row r="92" spans="1:12" ht="18" customHeight="1" outlineLevel="1" x14ac:dyDescent="0.2">
      <c r="A92" s="19" t="s">
        <v>226</v>
      </c>
      <c r="B92" s="20" t="s">
        <v>128</v>
      </c>
      <c r="C92" s="21"/>
      <c r="D92" s="21"/>
      <c r="E92" s="21"/>
      <c r="F92" s="21"/>
      <c r="G92" s="21"/>
      <c r="H92" s="21"/>
      <c r="I92" s="20" t="s">
        <v>303</v>
      </c>
      <c r="J92" s="22">
        <f t="shared" ref="J92:K94" si="13">J93</f>
        <v>3868840</v>
      </c>
      <c r="K92" s="27">
        <f t="shared" si="13"/>
        <v>3868276.45</v>
      </c>
      <c r="L92" s="89">
        <f t="shared" si="0"/>
        <v>99.985433618345553</v>
      </c>
    </row>
    <row r="93" spans="1:12" ht="33" customHeight="1" outlineLevel="1" x14ac:dyDescent="0.2">
      <c r="A93" s="19" t="s">
        <v>129</v>
      </c>
      <c r="B93" s="20" t="s">
        <v>130</v>
      </c>
      <c r="C93" s="21"/>
      <c r="D93" s="21"/>
      <c r="E93" s="21"/>
      <c r="F93" s="21"/>
      <c r="G93" s="21"/>
      <c r="H93" s="21"/>
      <c r="I93" s="20" t="s">
        <v>303</v>
      </c>
      <c r="J93" s="22">
        <f t="shared" si="13"/>
        <v>3868840</v>
      </c>
      <c r="K93" s="22">
        <f t="shared" si="13"/>
        <v>3868276.45</v>
      </c>
      <c r="L93" s="89">
        <f t="shared" si="0"/>
        <v>99.985433618345553</v>
      </c>
    </row>
    <row r="94" spans="1:12" ht="34.5" customHeight="1" outlineLevel="1" x14ac:dyDescent="0.2">
      <c r="A94" s="19" t="s">
        <v>306</v>
      </c>
      <c r="B94" s="20" t="s">
        <v>130</v>
      </c>
      <c r="C94" s="21"/>
      <c r="D94" s="21"/>
      <c r="E94" s="21"/>
      <c r="F94" s="21"/>
      <c r="G94" s="21"/>
      <c r="H94" s="21"/>
      <c r="I94" s="20" t="s">
        <v>304</v>
      </c>
      <c r="J94" s="22">
        <f t="shared" si="13"/>
        <v>3868840</v>
      </c>
      <c r="K94" s="23">
        <f t="shared" si="13"/>
        <v>3868276.45</v>
      </c>
      <c r="L94" s="89">
        <f t="shared" ref="L94:L99" si="14">K94/J94*100</f>
        <v>99.985433618345553</v>
      </c>
    </row>
    <row r="95" spans="1:12" ht="30.75" customHeight="1" outlineLevel="1" x14ac:dyDescent="0.2">
      <c r="A95" s="19" t="s">
        <v>307</v>
      </c>
      <c r="B95" s="20" t="s">
        <v>130</v>
      </c>
      <c r="C95" s="21"/>
      <c r="D95" s="21"/>
      <c r="E95" s="21"/>
      <c r="F95" s="21"/>
      <c r="G95" s="21"/>
      <c r="H95" s="21"/>
      <c r="I95" s="20" t="s">
        <v>308</v>
      </c>
      <c r="J95" s="22">
        <v>3868840</v>
      </c>
      <c r="K95" s="23">
        <v>3868276.45</v>
      </c>
      <c r="L95" s="89">
        <f t="shared" si="14"/>
        <v>99.985433618345553</v>
      </c>
    </row>
    <row r="96" spans="1:12" ht="30.75" customHeight="1" outlineLevel="1" x14ac:dyDescent="0.2">
      <c r="A96" s="24" t="s">
        <v>414</v>
      </c>
      <c r="B96" s="26" t="s">
        <v>416</v>
      </c>
      <c r="C96" s="26" t="s">
        <v>303</v>
      </c>
      <c r="D96" s="26" t="s">
        <v>416</v>
      </c>
      <c r="E96" s="26" t="s">
        <v>303</v>
      </c>
      <c r="F96" s="26" t="s">
        <v>416</v>
      </c>
      <c r="G96" s="26" t="s">
        <v>303</v>
      </c>
      <c r="H96" s="26" t="s">
        <v>416</v>
      </c>
      <c r="I96" s="26" t="s">
        <v>303</v>
      </c>
      <c r="J96" s="22">
        <f t="shared" ref="J96:K98" si="15">J97</f>
        <v>4015540</v>
      </c>
      <c r="K96" s="22">
        <f t="shared" si="15"/>
        <v>4015540</v>
      </c>
      <c r="L96" s="89">
        <f t="shared" si="14"/>
        <v>100</v>
      </c>
    </row>
    <row r="97" spans="1:12" ht="30.75" customHeight="1" outlineLevel="1" x14ac:dyDescent="0.2">
      <c r="A97" s="19" t="s">
        <v>415</v>
      </c>
      <c r="B97" s="26" t="s">
        <v>417</v>
      </c>
      <c r="C97" s="26" t="s">
        <v>303</v>
      </c>
      <c r="D97" s="26" t="s">
        <v>417</v>
      </c>
      <c r="E97" s="26" t="s">
        <v>303</v>
      </c>
      <c r="F97" s="26" t="s">
        <v>417</v>
      </c>
      <c r="G97" s="26" t="s">
        <v>303</v>
      </c>
      <c r="H97" s="26" t="s">
        <v>417</v>
      </c>
      <c r="I97" s="26" t="s">
        <v>303</v>
      </c>
      <c r="J97" s="22">
        <f t="shared" si="15"/>
        <v>4015540</v>
      </c>
      <c r="K97" s="22">
        <f t="shared" si="15"/>
        <v>4015540</v>
      </c>
      <c r="L97" s="89">
        <f t="shared" si="14"/>
        <v>100</v>
      </c>
    </row>
    <row r="98" spans="1:12" ht="30.75" customHeight="1" outlineLevel="1" x14ac:dyDescent="0.2">
      <c r="A98" s="19" t="s">
        <v>309</v>
      </c>
      <c r="B98" s="26" t="s">
        <v>417</v>
      </c>
      <c r="C98" s="26" t="s">
        <v>311</v>
      </c>
      <c r="D98" s="26" t="s">
        <v>417</v>
      </c>
      <c r="E98" s="26" t="s">
        <v>311</v>
      </c>
      <c r="F98" s="26" t="s">
        <v>417</v>
      </c>
      <c r="G98" s="26" t="s">
        <v>311</v>
      </c>
      <c r="H98" s="26" t="s">
        <v>417</v>
      </c>
      <c r="I98" s="26" t="s">
        <v>311</v>
      </c>
      <c r="J98" s="22">
        <f t="shared" si="15"/>
        <v>4015540</v>
      </c>
      <c r="K98" s="22">
        <f t="shared" si="15"/>
        <v>4015540</v>
      </c>
      <c r="L98" s="89">
        <f t="shared" si="14"/>
        <v>100</v>
      </c>
    </row>
    <row r="99" spans="1:12" ht="30.75" customHeight="1" outlineLevel="1" x14ac:dyDescent="0.2">
      <c r="A99" s="19" t="s">
        <v>310</v>
      </c>
      <c r="B99" s="26" t="s">
        <v>417</v>
      </c>
      <c r="C99" s="26" t="s">
        <v>312</v>
      </c>
      <c r="D99" s="26" t="s">
        <v>417</v>
      </c>
      <c r="E99" s="26" t="s">
        <v>312</v>
      </c>
      <c r="F99" s="26" t="s">
        <v>417</v>
      </c>
      <c r="G99" s="26" t="s">
        <v>312</v>
      </c>
      <c r="H99" s="26" t="s">
        <v>417</v>
      </c>
      <c r="I99" s="26" t="s">
        <v>312</v>
      </c>
      <c r="J99" s="22">
        <v>4015540</v>
      </c>
      <c r="K99" s="23">
        <v>4015540</v>
      </c>
      <c r="L99" s="89">
        <f t="shared" si="14"/>
        <v>100</v>
      </c>
    </row>
    <row r="100" spans="1:12" ht="36" customHeight="1" outlineLevel="1" x14ac:dyDescent="0.2">
      <c r="A100" s="75" t="s">
        <v>131</v>
      </c>
      <c r="B100" s="3" t="s">
        <v>29</v>
      </c>
      <c r="C100" s="21"/>
      <c r="D100" s="21"/>
      <c r="E100" s="21"/>
      <c r="F100" s="21"/>
      <c r="G100" s="21"/>
      <c r="H100" s="21"/>
      <c r="I100" s="3" t="s">
        <v>303</v>
      </c>
      <c r="J100" s="71">
        <f>J101+J155+J168+J215+J203+J208</f>
        <v>66825022.280000009</v>
      </c>
      <c r="K100" s="71">
        <f>K101+K155+K168+K215+K203+K208</f>
        <v>65611866.469999999</v>
      </c>
      <c r="L100" s="87">
        <f t="shared" si="0"/>
        <v>98.184578517734224</v>
      </c>
    </row>
    <row r="101" spans="1:12" ht="27.75" customHeight="1" outlineLevel="1" x14ac:dyDescent="0.2">
      <c r="A101" s="19" t="s">
        <v>295</v>
      </c>
      <c r="B101" s="20" t="s">
        <v>72</v>
      </c>
      <c r="C101" s="21"/>
      <c r="D101" s="21"/>
      <c r="E101" s="21"/>
      <c r="F101" s="21"/>
      <c r="G101" s="21"/>
      <c r="H101" s="21"/>
      <c r="I101" s="20" t="s">
        <v>303</v>
      </c>
      <c r="J101" s="22">
        <f>J102+J129+J145+J151</f>
        <v>30569797.300000004</v>
      </c>
      <c r="K101" s="22">
        <f>K102+K129+K145+K151</f>
        <v>30488526.399999999</v>
      </c>
      <c r="L101" s="89">
        <f t="shared" si="0"/>
        <v>99.734146421703599</v>
      </c>
    </row>
    <row r="102" spans="1:12" ht="21.75" customHeight="1" outlineLevel="1" x14ac:dyDescent="0.2">
      <c r="A102" s="53" t="s">
        <v>73</v>
      </c>
      <c r="B102" s="31" t="s">
        <v>74</v>
      </c>
      <c r="C102" s="21"/>
      <c r="D102" s="21"/>
      <c r="E102" s="21"/>
      <c r="F102" s="21"/>
      <c r="G102" s="21"/>
      <c r="H102" s="21"/>
      <c r="I102" s="31" t="s">
        <v>303</v>
      </c>
      <c r="J102" s="33">
        <f>J103+J106+J113+J120+J123+J126</f>
        <v>23539449.880000003</v>
      </c>
      <c r="K102" s="33">
        <f>K103+K106+K113+K120+K123+K126</f>
        <v>23538185</v>
      </c>
      <c r="L102" s="88">
        <f t="shared" si="0"/>
        <v>99.99462655241966</v>
      </c>
    </row>
    <row r="103" spans="1:12" ht="27.75" customHeight="1" outlineLevel="1" x14ac:dyDescent="0.2">
      <c r="A103" s="19" t="s">
        <v>35</v>
      </c>
      <c r="B103" s="20" t="s">
        <v>36</v>
      </c>
      <c r="C103" s="21"/>
      <c r="D103" s="21"/>
      <c r="E103" s="21"/>
      <c r="F103" s="21"/>
      <c r="G103" s="21"/>
      <c r="H103" s="21"/>
      <c r="I103" s="20" t="s">
        <v>303</v>
      </c>
      <c r="J103" s="22">
        <f>J104</f>
        <v>7373141.21</v>
      </c>
      <c r="K103" s="22">
        <f>K104</f>
        <v>7373141.21</v>
      </c>
      <c r="L103" s="89">
        <f t="shared" si="0"/>
        <v>100</v>
      </c>
    </row>
    <row r="104" spans="1:12" ht="30.75" customHeight="1" outlineLevel="1" x14ac:dyDescent="0.2">
      <c r="A104" s="19" t="s">
        <v>309</v>
      </c>
      <c r="B104" s="20" t="s">
        <v>36</v>
      </c>
      <c r="C104" s="21"/>
      <c r="D104" s="21"/>
      <c r="E104" s="21"/>
      <c r="F104" s="21"/>
      <c r="G104" s="21"/>
      <c r="H104" s="21"/>
      <c r="I104" s="20" t="s">
        <v>311</v>
      </c>
      <c r="J104" s="22">
        <f>J105</f>
        <v>7373141.21</v>
      </c>
      <c r="K104" s="23">
        <f>K105</f>
        <v>7373141.21</v>
      </c>
      <c r="L104" s="89">
        <f t="shared" si="0"/>
        <v>100</v>
      </c>
    </row>
    <row r="105" spans="1:12" ht="20.25" customHeight="1" outlineLevel="1" x14ac:dyDescent="0.2">
      <c r="A105" s="19" t="s">
        <v>310</v>
      </c>
      <c r="B105" s="20" t="s">
        <v>36</v>
      </c>
      <c r="C105" s="21"/>
      <c r="D105" s="21"/>
      <c r="E105" s="21"/>
      <c r="F105" s="21"/>
      <c r="G105" s="21"/>
      <c r="H105" s="21"/>
      <c r="I105" s="20" t="s">
        <v>312</v>
      </c>
      <c r="J105" s="22">
        <v>7373141.21</v>
      </c>
      <c r="K105" s="22">
        <v>7373141.21</v>
      </c>
      <c r="L105" s="89">
        <f t="shared" si="0"/>
        <v>100</v>
      </c>
    </row>
    <row r="106" spans="1:12" ht="38.25" customHeight="1" outlineLevel="1" x14ac:dyDescent="0.2">
      <c r="A106" s="19" t="s">
        <v>132</v>
      </c>
      <c r="B106" s="20" t="s">
        <v>133</v>
      </c>
      <c r="C106" s="21"/>
      <c r="D106" s="21"/>
      <c r="E106" s="21"/>
      <c r="F106" s="21"/>
      <c r="G106" s="21"/>
      <c r="H106" s="21"/>
      <c r="I106" s="20" t="s">
        <v>303</v>
      </c>
      <c r="J106" s="22">
        <f>J107+J109+J111</f>
        <v>8979562.120000001</v>
      </c>
      <c r="K106" s="22">
        <f>K107+K109+K111</f>
        <v>8978297.2599999998</v>
      </c>
      <c r="L106" s="89">
        <f t="shared" si="0"/>
        <v>99.985914012475234</v>
      </c>
    </row>
    <row r="107" spans="1:12" ht="45.75" customHeight="1" outlineLevel="1" x14ac:dyDescent="0.2">
      <c r="A107" s="19" t="s">
        <v>300</v>
      </c>
      <c r="B107" s="20" t="s">
        <v>133</v>
      </c>
      <c r="C107" s="21"/>
      <c r="D107" s="21"/>
      <c r="E107" s="21"/>
      <c r="F107" s="21"/>
      <c r="G107" s="21"/>
      <c r="H107" s="21"/>
      <c r="I107" s="20" t="s">
        <v>301</v>
      </c>
      <c r="J107" s="22">
        <f>J108</f>
        <v>6971955.4900000002</v>
      </c>
      <c r="K107" s="23">
        <f>K108</f>
        <v>6971955.4900000002</v>
      </c>
      <c r="L107" s="89">
        <f t="shared" si="0"/>
        <v>100</v>
      </c>
    </row>
    <row r="108" spans="1:12" ht="27.75" customHeight="1" outlineLevel="1" x14ac:dyDescent="0.2">
      <c r="A108" s="19" t="s">
        <v>327</v>
      </c>
      <c r="B108" s="20" t="s">
        <v>133</v>
      </c>
      <c r="C108" s="21"/>
      <c r="D108" s="21"/>
      <c r="E108" s="21"/>
      <c r="F108" s="21"/>
      <c r="G108" s="21"/>
      <c r="H108" s="21"/>
      <c r="I108" s="20" t="s">
        <v>328</v>
      </c>
      <c r="J108" s="22">
        <v>6971955.4900000002</v>
      </c>
      <c r="K108" s="22">
        <v>6971955.4900000002</v>
      </c>
      <c r="L108" s="89">
        <f t="shared" si="0"/>
        <v>100</v>
      </c>
    </row>
    <row r="109" spans="1:12" ht="34.5" customHeight="1" outlineLevel="1" x14ac:dyDescent="0.2">
      <c r="A109" s="19" t="s">
        <v>306</v>
      </c>
      <c r="B109" s="20" t="s">
        <v>133</v>
      </c>
      <c r="C109" s="21"/>
      <c r="D109" s="21"/>
      <c r="E109" s="21"/>
      <c r="F109" s="21"/>
      <c r="G109" s="21"/>
      <c r="H109" s="21"/>
      <c r="I109" s="20" t="s">
        <v>304</v>
      </c>
      <c r="J109" s="22">
        <f>J110</f>
        <v>1993436.63</v>
      </c>
      <c r="K109" s="23">
        <f>K110</f>
        <v>1992171.77</v>
      </c>
      <c r="L109" s="89">
        <f t="shared" si="0"/>
        <v>99.936548773060323</v>
      </c>
    </row>
    <row r="110" spans="1:12" ht="30.75" customHeight="1" outlineLevel="1" x14ac:dyDescent="0.2">
      <c r="A110" s="19" t="s">
        <v>307</v>
      </c>
      <c r="B110" s="20" t="s">
        <v>133</v>
      </c>
      <c r="C110" s="21"/>
      <c r="D110" s="21"/>
      <c r="E110" s="21"/>
      <c r="F110" s="21"/>
      <c r="G110" s="21"/>
      <c r="H110" s="21"/>
      <c r="I110" s="20" t="s">
        <v>308</v>
      </c>
      <c r="J110" s="22">
        <v>1993436.63</v>
      </c>
      <c r="K110" s="23">
        <v>1992171.77</v>
      </c>
      <c r="L110" s="89">
        <f t="shared" si="0"/>
        <v>99.936548773060323</v>
      </c>
    </row>
    <row r="111" spans="1:12" ht="25.5" customHeight="1" outlineLevel="1" x14ac:dyDescent="0.2">
      <c r="A111" s="19" t="s">
        <v>322</v>
      </c>
      <c r="B111" s="20" t="s">
        <v>133</v>
      </c>
      <c r="C111" s="21"/>
      <c r="D111" s="21"/>
      <c r="E111" s="21"/>
      <c r="F111" s="21"/>
      <c r="G111" s="21"/>
      <c r="H111" s="21"/>
      <c r="I111" s="20" t="s">
        <v>324</v>
      </c>
      <c r="J111" s="22">
        <f>J112</f>
        <v>14170</v>
      </c>
      <c r="K111" s="22">
        <f>K112</f>
        <v>14170</v>
      </c>
      <c r="L111" s="89">
        <f t="shared" si="0"/>
        <v>100</v>
      </c>
    </row>
    <row r="112" spans="1:12" ht="30.75" customHeight="1" outlineLevel="1" x14ac:dyDescent="0.2">
      <c r="A112" s="19" t="s">
        <v>329</v>
      </c>
      <c r="B112" s="20" t="s">
        <v>133</v>
      </c>
      <c r="C112" s="21"/>
      <c r="D112" s="21"/>
      <c r="E112" s="21"/>
      <c r="F112" s="21"/>
      <c r="G112" s="21"/>
      <c r="H112" s="21"/>
      <c r="I112" s="20" t="s">
        <v>326</v>
      </c>
      <c r="J112" s="22">
        <v>14170</v>
      </c>
      <c r="K112" s="23">
        <v>14170</v>
      </c>
      <c r="L112" s="89">
        <f t="shared" si="0"/>
        <v>100</v>
      </c>
    </row>
    <row r="113" spans="1:12" ht="33" customHeight="1" outlineLevel="1" x14ac:dyDescent="0.2">
      <c r="A113" s="19" t="s">
        <v>134</v>
      </c>
      <c r="B113" s="20" t="s">
        <v>135</v>
      </c>
      <c r="C113" s="21"/>
      <c r="D113" s="21"/>
      <c r="E113" s="21"/>
      <c r="F113" s="21"/>
      <c r="G113" s="21"/>
      <c r="H113" s="21"/>
      <c r="I113" s="20" t="s">
        <v>303</v>
      </c>
      <c r="J113" s="22">
        <f>J114+J116+J118</f>
        <v>4223277.1400000006</v>
      </c>
      <c r="K113" s="22">
        <f>K114+K116+K118</f>
        <v>4223277.12</v>
      </c>
      <c r="L113" s="89">
        <f t="shared" si="0"/>
        <v>99.999999526434095</v>
      </c>
    </row>
    <row r="114" spans="1:12" ht="45.75" customHeight="1" outlineLevel="1" x14ac:dyDescent="0.2">
      <c r="A114" s="19" t="s">
        <v>300</v>
      </c>
      <c r="B114" s="20" t="s">
        <v>135</v>
      </c>
      <c r="C114" s="21"/>
      <c r="D114" s="21"/>
      <c r="E114" s="21"/>
      <c r="F114" s="21"/>
      <c r="G114" s="21"/>
      <c r="H114" s="21"/>
      <c r="I114" s="20" t="s">
        <v>301</v>
      </c>
      <c r="J114" s="22">
        <f>J115</f>
        <v>2658101.86</v>
      </c>
      <c r="K114" s="23">
        <f>K115</f>
        <v>2658101.86</v>
      </c>
      <c r="L114" s="89">
        <f t="shared" ref="L114:L120" si="16">K114/J114*100</f>
        <v>100</v>
      </c>
    </row>
    <row r="115" spans="1:12" ht="27.75" customHeight="1" outlineLevel="1" x14ac:dyDescent="0.2">
      <c r="A115" s="19" t="s">
        <v>327</v>
      </c>
      <c r="B115" s="20" t="s">
        <v>135</v>
      </c>
      <c r="C115" s="21"/>
      <c r="D115" s="21"/>
      <c r="E115" s="21"/>
      <c r="F115" s="21"/>
      <c r="G115" s="21"/>
      <c r="H115" s="21"/>
      <c r="I115" s="20" t="s">
        <v>328</v>
      </c>
      <c r="J115" s="22">
        <v>2658101.86</v>
      </c>
      <c r="K115" s="22">
        <v>2658101.86</v>
      </c>
      <c r="L115" s="89">
        <f t="shared" si="16"/>
        <v>100</v>
      </c>
    </row>
    <row r="116" spans="1:12" ht="34.5" customHeight="1" outlineLevel="1" x14ac:dyDescent="0.2">
      <c r="A116" s="19" t="s">
        <v>306</v>
      </c>
      <c r="B116" s="20" t="s">
        <v>135</v>
      </c>
      <c r="C116" s="21"/>
      <c r="D116" s="21"/>
      <c r="E116" s="21"/>
      <c r="F116" s="21"/>
      <c r="G116" s="21"/>
      <c r="H116" s="21"/>
      <c r="I116" s="20" t="s">
        <v>304</v>
      </c>
      <c r="J116" s="22">
        <f>J117</f>
        <v>1558002.13</v>
      </c>
      <c r="K116" s="23">
        <f>K117</f>
        <v>1558002.11</v>
      </c>
      <c r="L116" s="89">
        <f t="shared" si="16"/>
        <v>99.999998716304717</v>
      </c>
    </row>
    <row r="117" spans="1:12" ht="30.75" customHeight="1" outlineLevel="1" x14ac:dyDescent="0.2">
      <c r="A117" s="19" t="s">
        <v>307</v>
      </c>
      <c r="B117" s="20" t="s">
        <v>135</v>
      </c>
      <c r="C117" s="21"/>
      <c r="D117" s="21"/>
      <c r="E117" s="21"/>
      <c r="F117" s="21"/>
      <c r="G117" s="21"/>
      <c r="H117" s="21"/>
      <c r="I117" s="20" t="s">
        <v>308</v>
      </c>
      <c r="J117" s="22">
        <v>1558002.13</v>
      </c>
      <c r="K117" s="23">
        <v>1558002.11</v>
      </c>
      <c r="L117" s="89">
        <f t="shared" si="16"/>
        <v>99.999998716304717</v>
      </c>
    </row>
    <row r="118" spans="1:12" ht="25.5" customHeight="1" outlineLevel="1" x14ac:dyDescent="0.2">
      <c r="A118" s="19" t="s">
        <v>322</v>
      </c>
      <c r="B118" s="20" t="s">
        <v>135</v>
      </c>
      <c r="C118" s="21"/>
      <c r="D118" s="21"/>
      <c r="E118" s="21"/>
      <c r="F118" s="21"/>
      <c r="G118" s="21"/>
      <c r="H118" s="21"/>
      <c r="I118" s="20" t="s">
        <v>324</v>
      </c>
      <c r="J118" s="22">
        <f>J119</f>
        <v>7173.15</v>
      </c>
      <c r="K118" s="22">
        <f>K119</f>
        <v>7173.15</v>
      </c>
      <c r="L118" s="89">
        <f t="shared" si="16"/>
        <v>100</v>
      </c>
    </row>
    <row r="119" spans="1:12" ht="30.75" customHeight="1" outlineLevel="1" x14ac:dyDescent="0.2">
      <c r="A119" s="19" t="s">
        <v>329</v>
      </c>
      <c r="B119" s="20" t="s">
        <v>135</v>
      </c>
      <c r="C119" s="21"/>
      <c r="D119" s="21"/>
      <c r="E119" s="21"/>
      <c r="F119" s="21"/>
      <c r="G119" s="21"/>
      <c r="H119" s="21"/>
      <c r="I119" s="20" t="s">
        <v>326</v>
      </c>
      <c r="J119" s="27">
        <v>7173.15</v>
      </c>
      <c r="K119" s="27">
        <v>7173.15</v>
      </c>
      <c r="L119" s="89">
        <f t="shared" si="16"/>
        <v>100</v>
      </c>
    </row>
    <row r="120" spans="1:12" ht="30.75" customHeight="1" outlineLevel="1" x14ac:dyDescent="0.2">
      <c r="A120" s="19" t="s">
        <v>160</v>
      </c>
      <c r="B120" s="20" t="s">
        <v>159</v>
      </c>
      <c r="C120" s="21"/>
      <c r="D120" s="21"/>
      <c r="E120" s="21"/>
      <c r="F120" s="21"/>
      <c r="G120" s="21"/>
      <c r="H120" s="21"/>
      <c r="I120" s="20" t="s">
        <v>303</v>
      </c>
      <c r="J120" s="22">
        <f>J121</f>
        <v>868010.24</v>
      </c>
      <c r="K120" s="22">
        <f>K121</f>
        <v>868010.24</v>
      </c>
      <c r="L120" s="89">
        <f t="shared" si="16"/>
        <v>100</v>
      </c>
    </row>
    <row r="121" spans="1:12" ht="34.5" customHeight="1" outlineLevel="1" x14ac:dyDescent="0.2">
      <c r="A121" s="19" t="s">
        <v>306</v>
      </c>
      <c r="B121" s="20" t="s">
        <v>159</v>
      </c>
      <c r="C121" s="21"/>
      <c r="D121" s="21"/>
      <c r="E121" s="21"/>
      <c r="F121" s="21"/>
      <c r="G121" s="21"/>
      <c r="H121" s="21"/>
      <c r="I121" s="20" t="s">
        <v>304</v>
      </c>
      <c r="J121" s="22">
        <f>J122</f>
        <v>868010.24</v>
      </c>
      <c r="K121" s="23">
        <f>K122</f>
        <v>868010.24</v>
      </c>
      <c r="L121" s="89">
        <f t="shared" ref="L121:L128" si="17">K121/J121*100</f>
        <v>100</v>
      </c>
    </row>
    <row r="122" spans="1:12" ht="30.75" customHeight="1" outlineLevel="1" x14ac:dyDescent="0.2">
      <c r="A122" s="19" t="s">
        <v>307</v>
      </c>
      <c r="B122" s="20" t="s">
        <v>159</v>
      </c>
      <c r="C122" s="21"/>
      <c r="D122" s="21"/>
      <c r="E122" s="21"/>
      <c r="F122" s="21"/>
      <c r="G122" s="21"/>
      <c r="H122" s="21"/>
      <c r="I122" s="20" t="s">
        <v>308</v>
      </c>
      <c r="J122" s="22">
        <v>868010.24</v>
      </c>
      <c r="K122" s="22">
        <v>868010.24</v>
      </c>
      <c r="L122" s="89">
        <f t="shared" si="17"/>
        <v>100</v>
      </c>
    </row>
    <row r="123" spans="1:12" ht="30.75" customHeight="1" outlineLevel="1" x14ac:dyDescent="0.2">
      <c r="A123" s="19" t="s">
        <v>433</v>
      </c>
      <c r="B123" s="26" t="s">
        <v>434</v>
      </c>
      <c r="C123" s="21"/>
      <c r="D123" s="21"/>
      <c r="E123" s="21"/>
      <c r="F123" s="21"/>
      <c r="G123" s="21"/>
      <c r="H123" s="21"/>
      <c r="I123" s="26" t="s">
        <v>303</v>
      </c>
      <c r="J123" s="22">
        <f>J124</f>
        <v>2032595.39</v>
      </c>
      <c r="K123" s="22">
        <f>K124</f>
        <v>2032595.39</v>
      </c>
      <c r="L123" s="89">
        <f t="shared" si="17"/>
        <v>100</v>
      </c>
    </row>
    <row r="124" spans="1:12" ht="30.75" customHeight="1" outlineLevel="1" x14ac:dyDescent="0.2">
      <c r="A124" s="19" t="s">
        <v>306</v>
      </c>
      <c r="B124" s="26" t="s">
        <v>434</v>
      </c>
      <c r="C124" s="21"/>
      <c r="D124" s="21"/>
      <c r="E124" s="21"/>
      <c r="F124" s="21"/>
      <c r="G124" s="21"/>
      <c r="H124" s="21"/>
      <c r="I124" s="26" t="s">
        <v>304</v>
      </c>
      <c r="J124" s="22">
        <f>J125</f>
        <v>2032595.39</v>
      </c>
      <c r="K124" s="22">
        <f>K125</f>
        <v>2032595.39</v>
      </c>
      <c r="L124" s="89">
        <f t="shared" si="17"/>
        <v>100</v>
      </c>
    </row>
    <row r="125" spans="1:12" ht="30.75" customHeight="1" outlineLevel="1" x14ac:dyDescent="0.2">
      <c r="A125" s="19" t="s">
        <v>307</v>
      </c>
      <c r="B125" s="26" t="s">
        <v>434</v>
      </c>
      <c r="C125" s="21"/>
      <c r="D125" s="21"/>
      <c r="E125" s="21"/>
      <c r="F125" s="21"/>
      <c r="G125" s="21"/>
      <c r="H125" s="21"/>
      <c r="I125" s="26" t="s">
        <v>308</v>
      </c>
      <c r="J125" s="27">
        <v>2032595.39</v>
      </c>
      <c r="K125" s="27">
        <v>2032595.39</v>
      </c>
      <c r="L125" s="89">
        <f t="shared" si="17"/>
        <v>100</v>
      </c>
    </row>
    <row r="126" spans="1:12" ht="30.75" customHeight="1" outlineLevel="1" x14ac:dyDescent="0.2">
      <c r="A126" s="19" t="s">
        <v>435</v>
      </c>
      <c r="B126" s="26" t="s">
        <v>436</v>
      </c>
      <c r="C126" s="21"/>
      <c r="D126" s="21"/>
      <c r="E126" s="21"/>
      <c r="F126" s="21"/>
      <c r="G126" s="21"/>
      <c r="H126" s="21"/>
      <c r="I126" s="26" t="s">
        <v>303</v>
      </c>
      <c r="J126" s="22">
        <f>J127</f>
        <v>62863.78</v>
      </c>
      <c r="K126" s="22">
        <f>K127</f>
        <v>62863.78</v>
      </c>
      <c r="L126" s="89">
        <f t="shared" si="17"/>
        <v>100</v>
      </c>
    </row>
    <row r="127" spans="1:12" ht="30.75" customHeight="1" outlineLevel="1" x14ac:dyDescent="0.2">
      <c r="A127" s="19" t="s">
        <v>306</v>
      </c>
      <c r="B127" s="26" t="s">
        <v>436</v>
      </c>
      <c r="C127" s="21"/>
      <c r="D127" s="21"/>
      <c r="E127" s="21"/>
      <c r="F127" s="21"/>
      <c r="G127" s="21"/>
      <c r="H127" s="21"/>
      <c r="I127" s="26" t="s">
        <v>304</v>
      </c>
      <c r="J127" s="22">
        <f>J128</f>
        <v>62863.78</v>
      </c>
      <c r="K127" s="22">
        <f>K128</f>
        <v>62863.78</v>
      </c>
      <c r="L127" s="89">
        <f t="shared" si="17"/>
        <v>100</v>
      </c>
    </row>
    <row r="128" spans="1:12" ht="30.75" customHeight="1" outlineLevel="1" x14ac:dyDescent="0.2">
      <c r="A128" s="19" t="s">
        <v>307</v>
      </c>
      <c r="B128" s="26" t="s">
        <v>436</v>
      </c>
      <c r="C128" s="21"/>
      <c r="D128" s="21"/>
      <c r="E128" s="21"/>
      <c r="F128" s="21"/>
      <c r="G128" s="21"/>
      <c r="H128" s="21"/>
      <c r="I128" s="26" t="s">
        <v>308</v>
      </c>
      <c r="J128" s="27">
        <v>62863.78</v>
      </c>
      <c r="K128" s="27">
        <v>62863.78</v>
      </c>
      <c r="L128" s="89">
        <f t="shared" si="17"/>
        <v>100</v>
      </c>
    </row>
    <row r="129" spans="1:12" ht="40.5" customHeight="1" outlineLevel="1" x14ac:dyDescent="0.2">
      <c r="A129" s="42" t="s">
        <v>136</v>
      </c>
      <c r="B129" s="31" t="s">
        <v>137</v>
      </c>
      <c r="C129" s="43"/>
      <c r="D129" s="43"/>
      <c r="E129" s="43"/>
      <c r="F129" s="43"/>
      <c r="G129" s="43"/>
      <c r="H129" s="43"/>
      <c r="I129" s="31" t="s">
        <v>303</v>
      </c>
      <c r="J129" s="33">
        <f>J130+J137+J140</f>
        <v>3214516.8699999996</v>
      </c>
      <c r="K129" s="33">
        <f>K130+K137+K140</f>
        <v>3214513.73</v>
      </c>
      <c r="L129" s="88">
        <f t="shared" si="0"/>
        <v>99.999902318135923</v>
      </c>
    </row>
    <row r="130" spans="1:12" ht="22.5" customHeight="1" outlineLevel="1" x14ac:dyDescent="0.2">
      <c r="A130" s="19" t="s">
        <v>138</v>
      </c>
      <c r="B130" s="20" t="s">
        <v>139</v>
      </c>
      <c r="C130" s="21"/>
      <c r="D130" s="21"/>
      <c r="E130" s="21"/>
      <c r="F130" s="21"/>
      <c r="G130" s="21"/>
      <c r="H130" s="21"/>
      <c r="I130" s="20" t="s">
        <v>303</v>
      </c>
      <c r="J130" s="22">
        <f>J131+J133+J135</f>
        <v>2929016.8699999996</v>
      </c>
      <c r="K130" s="22">
        <f>K131+K133+K135</f>
        <v>2929013.73</v>
      </c>
      <c r="L130" s="89">
        <f t="shared" si="0"/>
        <v>99.999892796793631</v>
      </c>
    </row>
    <row r="131" spans="1:12" ht="42.75" customHeight="1" outlineLevel="1" x14ac:dyDescent="0.2">
      <c r="A131" s="19" t="s">
        <v>300</v>
      </c>
      <c r="B131" s="26" t="s">
        <v>139</v>
      </c>
      <c r="C131" s="21"/>
      <c r="D131" s="21"/>
      <c r="E131" s="21"/>
      <c r="F131" s="21"/>
      <c r="G131" s="21"/>
      <c r="H131" s="21"/>
      <c r="I131" s="26" t="s">
        <v>301</v>
      </c>
      <c r="J131" s="22">
        <f>J132</f>
        <v>3000</v>
      </c>
      <c r="K131" s="22">
        <f>K132</f>
        <v>3000</v>
      </c>
      <c r="L131" s="89">
        <f t="shared" si="0"/>
        <v>100</v>
      </c>
    </row>
    <row r="132" spans="1:12" ht="22.5" customHeight="1" outlineLevel="1" x14ac:dyDescent="0.2">
      <c r="A132" s="19" t="s">
        <v>327</v>
      </c>
      <c r="B132" s="26" t="s">
        <v>139</v>
      </c>
      <c r="C132" s="21"/>
      <c r="D132" s="21"/>
      <c r="E132" s="21"/>
      <c r="F132" s="21"/>
      <c r="G132" s="21"/>
      <c r="H132" s="21"/>
      <c r="I132" s="26" t="s">
        <v>328</v>
      </c>
      <c r="J132" s="22">
        <v>3000</v>
      </c>
      <c r="K132" s="23">
        <v>3000</v>
      </c>
      <c r="L132" s="89">
        <f t="shared" si="0"/>
        <v>100</v>
      </c>
    </row>
    <row r="133" spans="1:12" ht="34.5" customHeight="1" outlineLevel="1" x14ac:dyDescent="0.2">
      <c r="A133" s="19" t="s">
        <v>306</v>
      </c>
      <c r="B133" s="20" t="s">
        <v>139</v>
      </c>
      <c r="C133" s="21"/>
      <c r="D133" s="21"/>
      <c r="E133" s="21"/>
      <c r="F133" s="21"/>
      <c r="G133" s="21"/>
      <c r="H133" s="21"/>
      <c r="I133" s="20" t="s">
        <v>304</v>
      </c>
      <c r="J133" s="22">
        <f>J134</f>
        <v>562686.06999999995</v>
      </c>
      <c r="K133" s="23">
        <f>K134</f>
        <v>562682.93000000005</v>
      </c>
      <c r="L133" s="89">
        <f t="shared" ref="L133:L144" si="18">K133/J133*100</f>
        <v>99.999441962371677</v>
      </c>
    </row>
    <row r="134" spans="1:12" ht="30.75" customHeight="1" outlineLevel="1" x14ac:dyDescent="0.2">
      <c r="A134" s="19" t="s">
        <v>307</v>
      </c>
      <c r="B134" s="20" t="s">
        <v>139</v>
      </c>
      <c r="C134" s="21"/>
      <c r="D134" s="21"/>
      <c r="E134" s="21"/>
      <c r="F134" s="21"/>
      <c r="G134" s="21"/>
      <c r="H134" s="21"/>
      <c r="I134" s="20" t="s">
        <v>308</v>
      </c>
      <c r="J134" s="27">
        <v>562686.06999999995</v>
      </c>
      <c r="K134" s="39">
        <v>562682.93000000005</v>
      </c>
      <c r="L134" s="89">
        <f t="shared" si="18"/>
        <v>99.999441962371677</v>
      </c>
    </row>
    <row r="135" spans="1:12" ht="30.75" customHeight="1" outlineLevel="1" x14ac:dyDescent="0.2">
      <c r="A135" s="19" t="s">
        <v>309</v>
      </c>
      <c r="B135" s="20" t="s">
        <v>139</v>
      </c>
      <c r="C135" s="21"/>
      <c r="D135" s="21"/>
      <c r="E135" s="21"/>
      <c r="F135" s="21"/>
      <c r="G135" s="21"/>
      <c r="H135" s="21"/>
      <c r="I135" s="20" t="s">
        <v>311</v>
      </c>
      <c r="J135" s="22">
        <f>J136</f>
        <v>2363330.7999999998</v>
      </c>
      <c r="K135" s="23">
        <f>K136</f>
        <v>2363330.7999999998</v>
      </c>
      <c r="L135" s="89">
        <f t="shared" si="18"/>
        <v>100</v>
      </c>
    </row>
    <row r="136" spans="1:12" ht="20.25" customHeight="1" outlineLevel="1" x14ac:dyDescent="0.2">
      <c r="A136" s="19" t="s">
        <v>310</v>
      </c>
      <c r="B136" s="20" t="s">
        <v>139</v>
      </c>
      <c r="C136" s="21"/>
      <c r="D136" s="21"/>
      <c r="E136" s="21"/>
      <c r="F136" s="21"/>
      <c r="G136" s="21"/>
      <c r="H136" s="21"/>
      <c r="I136" s="20" t="s">
        <v>312</v>
      </c>
      <c r="J136" s="27">
        <v>2363330.7999999998</v>
      </c>
      <c r="K136" s="27">
        <v>2363330.7999999998</v>
      </c>
      <c r="L136" s="89">
        <f t="shared" si="18"/>
        <v>100</v>
      </c>
    </row>
    <row r="137" spans="1:12" ht="20.25" customHeight="1" outlineLevel="1" x14ac:dyDescent="0.2">
      <c r="A137" s="19" t="s">
        <v>429</v>
      </c>
      <c r="B137" s="26" t="s">
        <v>430</v>
      </c>
      <c r="C137" s="21"/>
      <c r="D137" s="21"/>
      <c r="E137" s="21"/>
      <c r="F137" s="21"/>
      <c r="G137" s="21"/>
      <c r="H137" s="21"/>
      <c r="I137" s="26" t="s">
        <v>303</v>
      </c>
      <c r="J137" s="22">
        <f>J138</f>
        <v>20400</v>
      </c>
      <c r="K137" s="22">
        <f>K138</f>
        <v>20400</v>
      </c>
      <c r="L137" s="89">
        <f t="shared" si="18"/>
        <v>100</v>
      </c>
    </row>
    <row r="138" spans="1:12" ht="28.5" customHeight="1" outlineLevel="1" x14ac:dyDescent="0.2">
      <c r="A138" s="19" t="s">
        <v>309</v>
      </c>
      <c r="B138" s="26" t="s">
        <v>430</v>
      </c>
      <c r="C138" s="21"/>
      <c r="D138" s="21"/>
      <c r="E138" s="21"/>
      <c r="F138" s="21"/>
      <c r="G138" s="21"/>
      <c r="H138" s="21"/>
      <c r="I138" s="26" t="s">
        <v>311</v>
      </c>
      <c r="J138" s="22">
        <f>J139</f>
        <v>20400</v>
      </c>
      <c r="K138" s="22">
        <f>K139</f>
        <v>20400</v>
      </c>
      <c r="L138" s="89">
        <f t="shared" si="18"/>
        <v>100</v>
      </c>
    </row>
    <row r="139" spans="1:12" ht="20.25" customHeight="1" outlineLevel="1" x14ac:dyDescent="0.2">
      <c r="A139" s="19" t="s">
        <v>310</v>
      </c>
      <c r="B139" s="26" t="s">
        <v>430</v>
      </c>
      <c r="C139" s="21"/>
      <c r="D139" s="21"/>
      <c r="E139" s="21"/>
      <c r="F139" s="21"/>
      <c r="G139" s="21"/>
      <c r="H139" s="21"/>
      <c r="I139" s="26" t="s">
        <v>312</v>
      </c>
      <c r="J139" s="27">
        <v>20400</v>
      </c>
      <c r="K139" s="27">
        <v>20400</v>
      </c>
      <c r="L139" s="89">
        <f t="shared" si="18"/>
        <v>100</v>
      </c>
    </row>
    <row r="140" spans="1:12" ht="28.5" customHeight="1" outlineLevel="1" x14ac:dyDescent="0.2">
      <c r="A140" s="19" t="s">
        <v>431</v>
      </c>
      <c r="B140" s="26" t="s">
        <v>432</v>
      </c>
      <c r="C140" s="21"/>
      <c r="D140" s="21"/>
      <c r="E140" s="21"/>
      <c r="F140" s="21"/>
      <c r="G140" s="21"/>
      <c r="H140" s="21"/>
      <c r="I140" s="26" t="s">
        <v>303</v>
      </c>
      <c r="J140" s="22">
        <f>J141+J143</f>
        <v>265100</v>
      </c>
      <c r="K140" s="22">
        <f>K141+K143</f>
        <v>265100</v>
      </c>
      <c r="L140" s="89">
        <f t="shared" si="18"/>
        <v>100</v>
      </c>
    </row>
    <row r="141" spans="1:12" ht="27" customHeight="1" outlineLevel="1" x14ac:dyDescent="0.2">
      <c r="A141" s="19" t="s">
        <v>306</v>
      </c>
      <c r="B141" s="26" t="s">
        <v>432</v>
      </c>
      <c r="C141" s="21"/>
      <c r="D141" s="21"/>
      <c r="E141" s="21"/>
      <c r="F141" s="21"/>
      <c r="G141" s="21"/>
      <c r="H141" s="21"/>
      <c r="I141" s="26" t="s">
        <v>304</v>
      </c>
      <c r="J141" s="22">
        <f>J142</f>
        <v>157000</v>
      </c>
      <c r="K141" s="22">
        <f>K142</f>
        <v>157000</v>
      </c>
      <c r="L141" s="89">
        <f t="shared" si="18"/>
        <v>100</v>
      </c>
    </row>
    <row r="142" spans="1:12" ht="29.25" customHeight="1" outlineLevel="1" x14ac:dyDescent="0.2">
      <c r="A142" s="19" t="s">
        <v>307</v>
      </c>
      <c r="B142" s="26" t="s">
        <v>432</v>
      </c>
      <c r="C142" s="21"/>
      <c r="D142" s="21"/>
      <c r="E142" s="21"/>
      <c r="F142" s="21"/>
      <c r="G142" s="21"/>
      <c r="H142" s="21"/>
      <c r="I142" s="26" t="s">
        <v>308</v>
      </c>
      <c r="J142" s="27">
        <v>157000</v>
      </c>
      <c r="K142" s="27">
        <v>157000</v>
      </c>
      <c r="L142" s="89">
        <f t="shared" si="18"/>
        <v>100</v>
      </c>
    </row>
    <row r="143" spans="1:12" ht="28.5" customHeight="1" outlineLevel="1" x14ac:dyDescent="0.2">
      <c r="A143" s="19" t="s">
        <v>309</v>
      </c>
      <c r="B143" s="26" t="s">
        <v>432</v>
      </c>
      <c r="C143" s="21"/>
      <c r="D143" s="21"/>
      <c r="E143" s="21"/>
      <c r="F143" s="21"/>
      <c r="G143" s="21"/>
      <c r="H143" s="21"/>
      <c r="I143" s="26" t="s">
        <v>311</v>
      </c>
      <c r="J143" s="22">
        <f>J144</f>
        <v>108100</v>
      </c>
      <c r="K143" s="22">
        <f>K144</f>
        <v>108100</v>
      </c>
      <c r="L143" s="89">
        <f t="shared" si="18"/>
        <v>100</v>
      </c>
    </row>
    <row r="144" spans="1:12" ht="20.25" customHeight="1" outlineLevel="1" x14ac:dyDescent="0.2">
      <c r="A144" s="19" t="s">
        <v>310</v>
      </c>
      <c r="B144" s="26" t="s">
        <v>432</v>
      </c>
      <c r="C144" s="21"/>
      <c r="D144" s="21"/>
      <c r="E144" s="21"/>
      <c r="F144" s="21"/>
      <c r="G144" s="21"/>
      <c r="H144" s="21"/>
      <c r="I144" s="26" t="s">
        <v>312</v>
      </c>
      <c r="J144" s="27">
        <v>108100</v>
      </c>
      <c r="K144" s="27">
        <v>108100</v>
      </c>
      <c r="L144" s="89">
        <f t="shared" si="18"/>
        <v>100</v>
      </c>
    </row>
    <row r="145" spans="1:12" ht="31.5" customHeight="1" outlineLevel="1" x14ac:dyDescent="0.2">
      <c r="A145" s="42" t="s">
        <v>141</v>
      </c>
      <c r="B145" s="31" t="s">
        <v>140</v>
      </c>
      <c r="C145" s="43"/>
      <c r="D145" s="43"/>
      <c r="E145" s="43"/>
      <c r="F145" s="43"/>
      <c r="G145" s="43"/>
      <c r="H145" s="43"/>
      <c r="I145" s="31" t="s">
        <v>303</v>
      </c>
      <c r="J145" s="33">
        <f>J146</f>
        <v>3806830.55</v>
      </c>
      <c r="K145" s="33">
        <f>K146</f>
        <v>3726827.67</v>
      </c>
      <c r="L145" s="88">
        <f t="shared" si="0"/>
        <v>97.898438636834001</v>
      </c>
    </row>
    <row r="146" spans="1:12" ht="33.75" customHeight="1" outlineLevel="1" x14ac:dyDescent="0.2">
      <c r="A146" s="19" t="s">
        <v>142</v>
      </c>
      <c r="B146" s="20" t="s">
        <v>143</v>
      </c>
      <c r="C146" s="21"/>
      <c r="D146" s="21"/>
      <c r="E146" s="21"/>
      <c r="F146" s="21"/>
      <c r="G146" s="21"/>
      <c r="H146" s="21"/>
      <c r="I146" s="20" t="s">
        <v>303</v>
      </c>
      <c r="J146" s="22">
        <f>J147+J149</f>
        <v>3806830.55</v>
      </c>
      <c r="K146" s="22">
        <f>K147+K149</f>
        <v>3726827.67</v>
      </c>
      <c r="L146" s="89">
        <f t="shared" si="0"/>
        <v>97.898438636834001</v>
      </c>
    </row>
    <row r="147" spans="1:12" ht="34.5" customHeight="1" outlineLevel="1" x14ac:dyDescent="0.2">
      <c r="A147" s="19" t="s">
        <v>306</v>
      </c>
      <c r="B147" s="20" t="s">
        <v>143</v>
      </c>
      <c r="C147" s="21"/>
      <c r="D147" s="21"/>
      <c r="E147" s="21"/>
      <c r="F147" s="21"/>
      <c r="G147" s="21"/>
      <c r="H147" s="21"/>
      <c r="I147" s="20" t="s">
        <v>304</v>
      </c>
      <c r="J147" s="22">
        <f>J148</f>
        <v>1378637.93</v>
      </c>
      <c r="K147" s="23">
        <f>K148</f>
        <v>1378635.47</v>
      </c>
      <c r="L147" s="89">
        <f t="shared" si="0"/>
        <v>99.999821563011835</v>
      </c>
    </row>
    <row r="148" spans="1:12" ht="30.75" customHeight="1" outlineLevel="1" x14ac:dyDescent="0.2">
      <c r="A148" s="19" t="s">
        <v>307</v>
      </c>
      <c r="B148" s="20" t="s">
        <v>143</v>
      </c>
      <c r="C148" s="21"/>
      <c r="D148" s="21"/>
      <c r="E148" s="21"/>
      <c r="F148" s="21"/>
      <c r="G148" s="21"/>
      <c r="H148" s="21"/>
      <c r="I148" s="20" t="s">
        <v>308</v>
      </c>
      <c r="J148" s="52">
        <v>1378637.93</v>
      </c>
      <c r="K148" s="39">
        <v>1378635.47</v>
      </c>
      <c r="L148" s="89">
        <f t="shared" si="0"/>
        <v>99.999821563011835</v>
      </c>
    </row>
    <row r="149" spans="1:12" ht="30.75" customHeight="1" outlineLevel="1" x14ac:dyDescent="0.2">
      <c r="A149" s="28" t="s">
        <v>378</v>
      </c>
      <c r="B149" s="20" t="s">
        <v>143</v>
      </c>
      <c r="C149" s="21"/>
      <c r="D149" s="21"/>
      <c r="E149" s="21"/>
      <c r="F149" s="21"/>
      <c r="G149" s="21"/>
      <c r="H149" s="21"/>
      <c r="I149" s="20" t="s">
        <v>314</v>
      </c>
      <c r="J149" s="22">
        <f>J150</f>
        <v>2428192.62</v>
      </c>
      <c r="K149" s="23">
        <f>K150</f>
        <v>2348192.2000000002</v>
      </c>
      <c r="L149" s="89">
        <f t="shared" si="0"/>
        <v>96.705351159497383</v>
      </c>
    </row>
    <row r="150" spans="1:12" ht="20.25" customHeight="1" outlineLevel="1" x14ac:dyDescent="0.2">
      <c r="A150" s="28" t="s">
        <v>313</v>
      </c>
      <c r="B150" s="20" t="s">
        <v>143</v>
      </c>
      <c r="C150" s="21"/>
      <c r="D150" s="21"/>
      <c r="E150" s="21"/>
      <c r="F150" s="21"/>
      <c r="G150" s="21"/>
      <c r="H150" s="21"/>
      <c r="I150" s="20" t="s">
        <v>315</v>
      </c>
      <c r="J150" s="52">
        <v>2428192.62</v>
      </c>
      <c r="K150" s="39">
        <v>2348192.2000000002</v>
      </c>
      <c r="L150" s="89">
        <f t="shared" si="0"/>
        <v>96.705351159497383</v>
      </c>
    </row>
    <row r="151" spans="1:12" ht="33.75" customHeight="1" outlineLevel="1" x14ac:dyDescent="0.2">
      <c r="A151" s="42" t="s">
        <v>294</v>
      </c>
      <c r="B151" s="31" t="s">
        <v>292</v>
      </c>
      <c r="C151" s="43"/>
      <c r="D151" s="43"/>
      <c r="E151" s="43"/>
      <c r="F151" s="43"/>
      <c r="G151" s="43"/>
      <c r="H151" s="43"/>
      <c r="I151" s="31" t="s">
        <v>303</v>
      </c>
      <c r="J151" s="33">
        <f t="shared" ref="J151:K153" si="19">J152</f>
        <v>9000</v>
      </c>
      <c r="K151" s="32">
        <f t="shared" si="19"/>
        <v>9000</v>
      </c>
      <c r="L151" s="88">
        <f t="shared" si="0"/>
        <v>100</v>
      </c>
    </row>
    <row r="152" spans="1:12" ht="33.75" customHeight="1" outlineLevel="1" x14ac:dyDescent="0.2">
      <c r="A152" s="19" t="s">
        <v>256</v>
      </c>
      <c r="B152" s="20" t="s">
        <v>293</v>
      </c>
      <c r="C152" s="21"/>
      <c r="D152" s="21"/>
      <c r="E152" s="21"/>
      <c r="F152" s="21"/>
      <c r="G152" s="21"/>
      <c r="H152" s="21"/>
      <c r="I152" s="20" t="s">
        <v>303</v>
      </c>
      <c r="J152" s="22">
        <f t="shared" si="19"/>
        <v>9000</v>
      </c>
      <c r="K152" s="22">
        <f t="shared" si="19"/>
        <v>9000</v>
      </c>
      <c r="L152" s="89">
        <f t="shared" si="0"/>
        <v>100</v>
      </c>
    </row>
    <row r="153" spans="1:12" ht="30.75" customHeight="1" outlineLevel="1" x14ac:dyDescent="0.2">
      <c r="A153" s="19" t="s">
        <v>309</v>
      </c>
      <c r="B153" s="20" t="s">
        <v>293</v>
      </c>
      <c r="C153" s="21"/>
      <c r="D153" s="21"/>
      <c r="E153" s="21"/>
      <c r="F153" s="21"/>
      <c r="G153" s="21"/>
      <c r="H153" s="21"/>
      <c r="I153" s="20" t="s">
        <v>311</v>
      </c>
      <c r="J153" s="22">
        <f t="shared" si="19"/>
        <v>9000</v>
      </c>
      <c r="K153" s="23">
        <f t="shared" si="19"/>
        <v>9000</v>
      </c>
      <c r="L153" s="89">
        <f t="shared" ref="L153:L154" si="20">K153/J153*100</f>
        <v>100</v>
      </c>
    </row>
    <row r="154" spans="1:12" ht="20.25" customHeight="1" outlineLevel="1" x14ac:dyDescent="0.2">
      <c r="A154" s="19" t="s">
        <v>310</v>
      </c>
      <c r="B154" s="20" t="s">
        <v>293</v>
      </c>
      <c r="C154" s="21"/>
      <c r="D154" s="21"/>
      <c r="E154" s="21"/>
      <c r="F154" s="21"/>
      <c r="G154" s="21"/>
      <c r="H154" s="21"/>
      <c r="I154" s="20" t="s">
        <v>312</v>
      </c>
      <c r="J154" s="27">
        <v>9000</v>
      </c>
      <c r="K154" s="27">
        <v>9000</v>
      </c>
      <c r="L154" s="89">
        <f t="shared" si="20"/>
        <v>100</v>
      </c>
    </row>
    <row r="155" spans="1:12" ht="27.75" customHeight="1" outlineLevel="1" x14ac:dyDescent="0.2">
      <c r="A155" s="19" t="s">
        <v>50</v>
      </c>
      <c r="B155" s="20" t="s">
        <v>75</v>
      </c>
      <c r="C155" s="21"/>
      <c r="D155" s="21"/>
      <c r="E155" s="21"/>
      <c r="F155" s="21"/>
      <c r="G155" s="21"/>
      <c r="H155" s="21"/>
      <c r="I155" s="20" t="s">
        <v>303</v>
      </c>
      <c r="J155" s="22">
        <f>J156+J160+J164</f>
        <v>11979229.800000001</v>
      </c>
      <c r="K155" s="22">
        <f>K156+K160+K164</f>
        <v>10865191.18</v>
      </c>
      <c r="L155" s="89">
        <f t="shared" si="0"/>
        <v>90.700248358204121</v>
      </c>
    </row>
    <row r="156" spans="1:12" ht="27.75" customHeight="1" outlineLevel="1" x14ac:dyDescent="0.2">
      <c r="A156" s="53" t="s">
        <v>76</v>
      </c>
      <c r="B156" s="31" t="s">
        <v>77</v>
      </c>
      <c r="C156" s="21"/>
      <c r="D156" s="21"/>
      <c r="E156" s="21"/>
      <c r="F156" s="21"/>
      <c r="G156" s="21"/>
      <c r="H156" s="21"/>
      <c r="I156" s="20" t="s">
        <v>303</v>
      </c>
      <c r="J156" s="33">
        <f t="shared" ref="J156:K158" si="21">J157</f>
        <v>10814779.58</v>
      </c>
      <c r="K156" s="32">
        <f t="shared" si="21"/>
        <v>10814779.58</v>
      </c>
      <c r="L156" s="88">
        <f t="shared" si="0"/>
        <v>100</v>
      </c>
    </row>
    <row r="157" spans="1:12" ht="27.75" customHeight="1" outlineLevel="1" x14ac:dyDescent="0.2">
      <c r="A157" s="19" t="s">
        <v>30</v>
      </c>
      <c r="B157" s="20" t="s">
        <v>31</v>
      </c>
      <c r="C157" s="21"/>
      <c r="D157" s="21"/>
      <c r="E157" s="21"/>
      <c r="F157" s="21"/>
      <c r="G157" s="21"/>
      <c r="H157" s="21"/>
      <c r="I157" s="20" t="s">
        <v>303</v>
      </c>
      <c r="J157" s="22">
        <f t="shared" si="21"/>
        <v>10814779.58</v>
      </c>
      <c r="K157" s="22">
        <f t="shared" si="21"/>
        <v>10814779.58</v>
      </c>
      <c r="L157" s="89">
        <f t="shared" si="0"/>
        <v>100</v>
      </c>
    </row>
    <row r="158" spans="1:12" ht="30.75" customHeight="1" outlineLevel="1" x14ac:dyDescent="0.2">
      <c r="A158" s="19" t="s">
        <v>309</v>
      </c>
      <c r="B158" s="20" t="s">
        <v>31</v>
      </c>
      <c r="C158" s="21"/>
      <c r="D158" s="21"/>
      <c r="E158" s="21"/>
      <c r="F158" s="21"/>
      <c r="G158" s="21"/>
      <c r="H158" s="21"/>
      <c r="I158" s="20" t="s">
        <v>311</v>
      </c>
      <c r="J158" s="22">
        <f t="shared" si="21"/>
        <v>10814779.58</v>
      </c>
      <c r="K158" s="23">
        <f t="shared" si="21"/>
        <v>10814779.58</v>
      </c>
      <c r="L158" s="89">
        <f t="shared" ref="L158:L159" si="22">K158/J158*100</f>
        <v>100</v>
      </c>
    </row>
    <row r="159" spans="1:12" ht="20.25" customHeight="1" outlineLevel="1" x14ac:dyDescent="0.2">
      <c r="A159" s="19" t="s">
        <v>310</v>
      </c>
      <c r="B159" s="20" t="s">
        <v>31</v>
      </c>
      <c r="C159" s="21"/>
      <c r="D159" s="21"/>
      <c r="E159" s="21"/>
      <c r="F159" s="21"/>
      <c r="G159" s="21"/>
      <c r="H159" s="21"/>
      <c r="I159" s="20" t="s">
        <v>312</v>
      </c>
      <c r="J159" s="22">
        <v>10814779.58</v>
      </c>
      <c r="K159" s="22">
        <v>10814779.58</v>
      </c>
      <c r="L159" s="89">
        <f t="shared" si="22"/>
        <v>100</v>
      </c>
    </row>
    <row r="160" spans="1:12" ht="27.75" customHeight="1" outlineLevel="1" x14ac:dyDescent="0.2">
      <c r="A160" s="42" t="s">
        <v>144</v>
      </c>
      <c r="B160" s="31" t="s">
        <v>145</v>
      </c>
      <c r="C160" s="43"/>
      <c r="D160" s="43"/>
      <c r="E160" s="43"/>
      <c r="F160" s="43"/>
      <c r="G160" s="43"/>
      <c r="H160" s="43"/>
      <c r="I160" s="31" t="s">
        <v>303</v>
      </c>
      <c r="J160" s="33">
        <f t="shared" ref="J160:K162" si="23">J161</f>
        <v>50411.6</v>
      </c>
      <c r="K160" s="33">
        <f t="shared" si="23"/>
        <v>50411.6</v>
      </c>
      <c r="L160" s="88">
        <f t="shared" ref="L160:L282" si="24">K160/J160*100</f>
        <v>100</v>
      </c>
    </row>
    <row r="161" spans="1:12" ht="27.75" customHeight="1" outlineLevel="1" x14ac:dyDescent="0.2">
      <c r="A161" s="19" t="s">
        <v>227</v>
      </c>
      <c r="B161" s="20" t="s">
        <v>228</v>
      </c>
      <c r="C161" s="21"/>
      <c r="D161" s="21"/>
      <c r="E161" s="21"/>
      <c r="F161" s="21"/>
      <c r="G161" s="21"/>
      <c r="H161" s="21"/>
      <c r="I161" s="20" t="s">
        <v>303</v>
      </c>
      <c r="J161" s="22">
        <f t="shared" si="23"/>
        <v>50411.6</v>
      </c>
      <c r="K161" s="22">
        <f t="shared" si="23"/>
        <v>50411.6</v>
      </c>
      <c r="L161" s="89">
        <f t="shared" si="24"/>
        <v>100</v>
      </c>
    </row>
    <row r="162" spans="1:12" ht="30.75" customHeight="1" outlineLevel="1" x14ac:dyDescent="0.2">
      <c r="A162" s="19" t="s">
        <v>309</v>
      </c>
      <c r="B162" s="20" t="s">
        <v>228</v>
      </c>
      <c r="C162" s="21"/>
      <c r="D162" s="21"/>
      <c r="E162" s="21"/>
      <c r="F162" s="21"/>
      <c r="G162" s="21"/>
      <c r="H162" s="21"/>
      <c r="I162" s="20" t="s">
        <v>311</v>
      </c>
      <c r="J162" s="22">
        <f t="shared" si="23"/>
        <v>50411.6</v>
      </c>
      <c r="K162" s="23">
        <f t="shared" si="23"/>
        <v>50411.6</v>
      </c>
      <c r="L162" s="89">
        <f t="shared" ref="L162:L163" si="25">K162/J162*100</f>
        <v>100</v>
      </c>
    </row>
    <row r="163" spans="1:12" ht="20.25" customHeight="1" outlineLevel="1" x14ac:dyDescent="0.2">
      <c r="A163" s="19" t="s">
        <v>310</v>
      </c>
      <c r="B163" s="20" t="s">
        <v>228</v>
      </c>
      <c r="C163" s="21"/>
      <c r="D163" s="21"/>
      <c r="E163" s="21"/>
      <c r="F163" s="21"/>
      <c r="G163" s="21"/>
      <c r="H163" s="21"/>
      <c r="I163" s="20" t="s">
        <v>312</v>
      </c>
      <c r="J163" s="27">
        <v>50411.6</v>
      </c>
      <c r="K163" s="27">
        <v>50411.6</v>
      </c>
      <c r="L163" s="89">
        <f t="shared" si="25"/>
        <v>100</v>
      </c>
    </row>
    <row r="164" spans="1:12" ht="27.75" customHeight="1" outlineLevel="1" x14ac:dyDescent="0.2">
      <c r="A164" s="42" t="s">
        <v>146</v>
      </c>
      <c r="B164" s="31" t="s">
        <v>147</v>
      </c>
      <c r="C164" s="43"/>
      <c r="D164" s="43"/>
      <c r="E164" s="43"/>
      <c r="F164" s="43"/>
      <c r="G164" s="43"/>
      <c r="H164" s="43"/>
      <c r="I164" s="31" t="s">
        <v>303</v>
      </c>
      <c r="J164" s="33">
        <f t="shared" ref="J164:K166" si="26">J165</f>
        <v>1114038.6200000001</v>
      </c>
      <c r="K164" s="32">
        <f t="shared" si="26"/>
        <v>0</v>
      </c>
      <c r="L164" s="88">
        <f t="shared" si="24"/>
        <v>0</v>
      </c>
    </row>
    <row r="165" spans="1:12" ht="27.75" customHeight="1" outlineLevel="1" x14ac:dyDescent="0.2">
      <c r="A165" s="19" t="s">
        <v>142</v>
      </c>
      <c r="B165" s="20" t="s">
        <v>148</v>
      </c>
      <c r="C165" s="21"/>
      <c r="D165" s="21"/>
      <c r="E165" s="21"/>
      <c r="F165" s="21"/>
      <c r="G165" s="21"/>
      <c r="H165" s="21"/>
      <c r="I165" s="20" t="s">
        <v>303</v>
      </c>
      <c r="J165" s="22">
        <f t="shared" si="26"/>
        <v>1114038.6200000001</v>
      </c>
      <c r="K165" s="22">
        <f t="shared" si="26"/>
        <v>0</v>
      </c>
      <c r="L165" s="89">
        <f t="shared" si="24"/>
        <v>0</v>
      </c>
    </row>
    <row r="166" spans="1:12" ht="30.75" customHeight="1" outlineLevel="1" x14ac:dyDescent="0.2">
      <c r="A166" s="19" t="s">
        <v>309</v>
      </c>
      <c r="B166" s="20" t="s">
        <v>148</v>
      </c>
      <c r="C166" s="21"/>
      <c r="D166" s="21"/>
      <c r="E166" s="21"/>
      <c r="F166" s="21"/>
      <c r="G166" s="21"/>
      <c r="H166" s="21"/>
      <c r="I166" s="20" t="s">
        <v>311</v>
      </c>
      <c r="J166" s="22">
        <f t="shared" si="26"/>
        <v>1114038.6200000001</v>
      </c>
      <c r="K166" s="23">
        <f t="shared" si="26"/>
        <v>0</v>
      </c>
      <c r="L166" s="89">
        <f t="shared" si="24"/>
        <v>0</v>
      </c>
    </row>
    <row r="167" spans="1:12" ht="20.25" customHeight="1" outlineLevel="1" x14ac:dyDescent="0.2">
      <c r="A167" s="19" t="s">
        <v>310</v>
      </c>
      <c r="B167" s="20" t="s">
        <v>148</v>
      </c>
      <c r="C167" s="21"/>
      <c r="D167" s="21"/>
      <c r="E167" s="21"/>
      <c r="F167" s="21"/>
      <c r="G167" s="21"/>
      <c r="H167" s="21"/>
      <c r="I167" s="20" t="s">
        <v>312</v>
      </c>
      <c r="J167" s="27">
        <v>1114038.6200000001</v>
      </c>
      <c r="K167" s="23">
        <v>0</v>
      </c>
      <c r="L167" s="89">
        <f t="shared" si="24"/>
        <v>0</v>
      </c>
    </row>
    <row r="168" spans="1:12" ht="27.75" customHeight="1" outlineLevel="1" x14ac:dyDescent="0.2">
      <c r="A168" s="19" t="s">
        <v>37</v>
      </c>
      <c r="B168" s="20" t="s">
        <v>38</v>
      </c>
      <c r="C168" s="21"/>
      <c r="D168" s="21"/>
      <c r="E168" s="21"/>
      <c r="F168" s="21"/>
      <c r="G168" s="21"/>
      <c r="H168" s="21"/>
      <c r="I168" s="20" t="s">
        <v>303</v>
      </c>
      <c r="J168" s="22">
        <f>J169+J173+J195+J199</f>
        <v>10652747.379999999</v>
      </c>
      <c r="K168" s="27">
        <f>K169+K173+K195+K199</f>
        <v>10652747.379999999</v>
      </c>
      <c r="L168" s="89">
        <f t="shared" si="24"/>
        <v>100</v>
      </c>
    </row>
    <row r="169" spans="1:12" ht="27.75" customHeight="1" outlineLevel="1" x14ac:dyDescent="0.2">
      <c r="A169" s="53" t="s">
        <v>78</v>
      </c>
      <c r="B169" s="31" t="s">
        <v>79</v>
      </c>
      <c r="C169" s="21"/>
      <c r="D169" s="21"/>
      <c r="E169" s="21"/>
      <c r="F169" s="21"/>
      <c r="G169" s="21"/>
      <c r="H169" s="21"/>
      <c r="I169" s="20" t="s">
        <v>303</v>
      </c>
      <c r="J169" s="33">
        <f t="shared" ref="J169:K171" si="27">J170</f>
        <v>9486680</v>
      </c>
      <c r="K169" s="32">
        <f t="shared" si="27"/>
        <v>9486680</v>
      </c>
      <c r="L169" s="88">
        <f t="shared" si="24"/>
        <v>100</v>
      </c>
    </row>
    <row r="170" spans="1:12" ht="27.75" customHeight="1" outlineLevel="1" x14ac:dyDescent="0.2">
      <c r="A170" s="19" t="s">
        <v>39</v>
      </c>
      <c r="B170" s="20" t="s">
        <v>40</v>
      </c>
      <c r="C170" s="21"/>
      <c r="D170" s="21"/>
      <c r="E170" s="21"/>
      <c r="F170" s="21"/>
      <c r="G170" s="21"/>
      <c r="H170" s="21"/>
      <c r="I170" s="20" t="s">
        <v>303</v>
      </c>
      <c r="J170" s="22">
        <f t="shared" si="27"/>
        <v>9486680</v>
      </c>
      <c r="K170" s="22">
        <f t="shared" si="27"/>
        <v>9486680</v>
      </c>
      <c r="L170" s="89">
        <f t="shared" si="24"/>
        <v>100</v>
      </c>
    </row>
    <row r="171" spans="1:12" ht="30.75" customHeight="1" outlineLevel="1" x14ac:dyDescent="0.2">
      <c r="A171" s="19" t="s">
        <v>309</v>
      </c>
      <c r="B171" s="20" t="s">
        <v>40</v>
      </c>
      <c r="C171" s="21"/>
      <c r="D171" s="21"/>
      <c r="E171" s="21"/>
      <c r="F171" s="21"/>
      <c r="G171" s="21"/>
      <c r="H171" s="21"/>
      <c r="I171" s="20" t="s">
        <v>311</v>
      </c>
      <c r="J171" s="22">
        <f t="shared" si="27"/>
        <v>9486680</v>
      </c>
      <c r="K171" s="23">
        <f t="shared" si="27"/>
        <v>9486680</v>
      </c>
      <c r="L171" s="89">
        <f t="shared" si="24"/>
        <v>100</v>
      </c>
    </row>
    <row r="172" spans="1:12" ht="20.25" customHeight="1" outlineLevel="1" x14ac:dyDescent="0.2">
      <c r="A172" s="19" t="s">
        <v>310</v>
      </c>
      <c r="B172" s="20" t="s">
        <v>40</v>
      </c>
      <c r="C172" s="21"/>
      <c r="D172" s="21"/>
      <c r="E172" s="21"/>
      <c r="F172" s="21"/>
      <c r="G172" s="21"/>
      <c r="H172" s="21"/>
      <c r="I172" s="20" t="s">
        <v>312</v>
      </c>
      <c r="J172" s="22">
        <v>9486680</v>
      </c>
      <c r="K172" s="22">
        <v>9486680</v>
      </c>
      <c r="L172" s="89">
        <f t="shared" si="24"/>
        <v>100</v>
      </c>
    </row>
    <row r="173" spans="1:12" ht="27.75" customHeight="1" outlineLevel="1" x14ac:dyDescent="0.2">
      <c r="A173" s="42" t="s">
        <v>149</v>
      </c>
      <c r="B173" s="31" t="s">
        <v>150</v>
      </c>
      <c r="C173" s="48"/>
      <c r="D173" s="48"/>
      <c r="E173" s="48"/>
      <c r="F173" s="48"/>
      <c r="G173" s="48"/>
      <c r="H173" s="48"/>
      <c r="I173" s="31" t="s">
        <v>303</v>
      </c>
      <c r="J173" s="33">
        <f>J174+J179+J182+J185+J190</f>
        <v>1095494.3399999999</v>
      </c>
      <c r="K173" s="33">
        <f>K174+K179+K182+K185+K190</f>
        <v>1095494.3399999999</v>
      </c>
      <c r="L173" s="88">
        <f t="shared" si="24"/>
        <v>100</v>
      </c>
    </row>
    <row r="174" spans="1:12" ht="27.75" customHeight="1" outlineLevel="1" x14ac:dyDescent="0.2">
      <c r="A174" s="19" t="s">
        <v>151</v>
      </c>
      <c r="B174" s="20" t="s">
        <v>152</v>
      </c>
      <c r="C174" s="34"/>
      <c r="D174" s="34"/>
      <c r="E174" s="34"/>
      <c r="F174" s="34"/>
      <c r="G174" s="34"/>
      <c r="H174" s="34"/>
      <c r="I174" s="20" t="s">
        <v>303</v>
      </c>
      <c r="J174" s="22">
        <f>J175+J177</f>
        <v>494855.81</v>
      </c>
      <c r="K174" s="22">
        <f>K175+K177</f>
        <v>494855.81</v>
      </c>
      <c r="L174" s="89">
        <f t="shared" si="24"/>
        <v>100</v>
      </c>
    </row>
    <row r="175" spans="1:12" ht="34.5" customHeight="1" outlineLevel="1" x14ac:dyDescent="0.2">
      <c r="A175" s="19" t="s">
        <v>306</v>
      </c>
      <c r="B175" s="20" t="s">
        <v>152</v>
      </c>
      <c r="C175" s="21"/>
      <c r="D175" s="21"/>
      <c r="E175" s="21"/>
      <c r="F175" s="21"/>
      <c r="G175" s="21"/>
      <c r="H175" s="21"/>
      <c r="I175" s="20" t="s">
        <v>304</v>
      </c>
      <c r="J175" s="22">
        <f>J176</f>
        <v>144963.5</v>
      </c>
      <c r="K175" s="23">
        <f>K176</f>
        <v>144963.5</v>
      </c>
      <c r="L175" s="89">
        <f t="shared" ref="L175:L178" si="28">K175/J175*100</f>
        <v>100</v>
      </c>
    </row>
    <row r="176" spans="1:12" ht="30.75" customHeight="1" outlineLevel="1" x14ac:dyDescent="0.2">
      <c r="A176" s="19" t="s">
        <v>307</v>
      </c>
      <c r="B176" s="20" t="s">
        <v>152</v>
      </c>
      <c r="C176" s="21"/>
      <c r="D176" s="21"/>
      <c r="E176" s="21"/>
      <c r="F176" s="21"/>
      <c r="G176" s="21"/>
      <c r="H176" s="21"/>
      <c r="I176" s="20" t="s">
        <v>308</v>
      </c>
      <c r="J176" s="27">
        <v>144963.5</v>
      </c>
      <c r="K176" s="27">
        <v>144963.5</v>
      </c>
      <c r="L176" s="89">
        <f t="shared" si="28"/>
        <v>100</v>
      </c>
    </row>
    <row r="177" spans="1:12" ht="30.75" customHeight="1" outlineLevel="1" x14ac:dyDescent="0.2">
      <c r="A177" s="19" t="s">
        <v>309</v>
      </c>
      <c r="B177" s="20" t="s">
        <v>152</v>
      </c>
      <c r="C177" s="21"/>
      <c r="D177" s="21"/>
      <c r="E177" s="21"/>
      <c r="F177" s="21"/>
      <c r="G177" s="21"/>
      <c r="H177" s="21"/>
      <c r="I177" s="20" t="s">
        <v>311</v>
      </c>
      <c r="J177" s="22">
        <f>J178</f>
        <v>349892.31</v>
      </c>
      <c r="K177" s="23">
        <f>K178</f>
        <v>349892.31</v>
      </c>
      <c r="L177" s="89">
        <f t="shared" si="28"/>
        <v>100</v>
      </c>
    </row>
    <row r="178" spans="1:12" ht="20.25" customHeight="1" outlineLevel="1" x14ac:dyDescent="0.2">
      <c r="A178" s="19" t="s">
        <v>310</v>
      </c>
      <c r="B178" s="20" t="s">
        <v>152</v>
      </c>
      <c r="C178" s="21"/>
      <c r="D178" s="21"/>
      <c r="E178" s="21"/>
      <c r="F178" s="21"/>
      <c r="G178" s="21"/>
      <c r="H178" s="21"/>
      <c r="I178" s="20" t="s">
        <v>312</v>
      </c>
      <c r="J178" s="27">
        <v>349892.31</v>
      </c>
      <c r="K178" s="27">
        <v>349892.31</v>
      </c>
      <c r="L178" s="89">
        <f t="shared" si="28"/>
        <v>100</v>
      </c>
    </row>
    <row r="179" spans="1:12" ht="27.75" customHeight="1" outlineLevel="1" x14ac:dyDescent="0.2">
      <c r="A179" s="19" t="s">
        <v>153</v>
      </c>
      <c r="B179" s="20" t="s">
        <v>154</v>
      </c>
      <c r="C179" s="34"/>
      <c r="D179" s="34"/>
      <c r="E179" s="34"/>
      <c r="F179" s="34"/>
      <c r="G179" s="34"/>
      <c r="H179" s="34"/>
      <c r="I179" s="20" t="s">
        <v>303</v>
      </c>
      <c r="J179" s="22">
        <f>J180</f>
        <v>226442.89</v>
      </c>
      <c r="K179" s="22">
        <f>K180</f>
        <v>226442.89</v>
      </c>
      <c r="L179" s="89">
        <f t="shared" si="24"/>
        <v>100</v>
      </c>
    </row>
    <row r="180" spans="1:12" ht="30.75" customHeight="1" outlineLevel="1" x14ac:dyDescent="0.2">
      <c r="A180" s="19" t="s">
        <v>309</v>
      </c>
      <c r="B180" s="20" t="s">
        <v>154</v>
      </c>
      <c r="C180" s="21"/>
      <c r="D180" s="21"/>
      <c r="E180" s="21"/>
      <c r="F180" s="21"/>
      <c r="G180" s="21"/>
      <c r="H180" s="21"/>
      <c r="I180" s="20" t="s">
        <v>311</v>
      </c>
      <c r="J180" s="22">
        <f>J181</f>
        <v>226442.89</v>
      </c>
      <c r="K180" s="23">
        <f>K181</f>
        <v>226442.89</v>
      </c>
      <c r="L180" s="89">
        <f t="shared" si="24"/>
        <v>100</v>
      </c>
    </row>
    <row r="181" spans="1:12" ht="20.25" customHeight="1" outlineLevel="1" x14ac:dyDescent="0.2">
      <c r="A181" s="19" t="s">
        <v>310</v>
      </c>
      <c r="B181" s="20" t="s">
        <v>154</v>
      </c>
      <c r="C181" s="21"/>
      <c r="D181" s="21"/>
      <c r="E181" s="21"/>
      <c r="F181" s="21"/>
      <c r="G181" s="21"/>
      <c r="H181" s="21"/>
      <c r="I181" s="20" t="s">
        <v>312</v>
      </c>
      <c r="J181" s="27">
        <v>226442.89</v>
      </c>
      <c r="K181" s="27">
        <v>226442.89</v>
      </c>
      <c r="L181" s="89">
        <f t="shared" si="24"/>
        <v>100</v>
      </c>
    </row>
    <row r="182" spans="1:12" ht="27.75" customHeight="1" outlineLevel="1" x14ac:dyDescent="0.2">
      <c r="A182" s="19" t="s">
        <v>155</v>
      </c>
      <c r="B182" s="20" t="s">
        <v>156</v>
      </c>
      <c r="C182" s="34"/>
      <c r="D182" s="34"/>
      <c r="E182" s="34"/>
      <c r="F182" s="34"/>
      <c r="G182" s="34"/>
      <c r="H182" s="34"/>
      <c r="I182" s="20" t="s">
        <v>303</v>
      </c>
      <c r="J182" s="22">
        <f>J183</f>
        <v>7003.39</v>
      </c>
      <c r="K182" s="22">
        <f>K183</f>
        <v>7003.39</v>
      </c>
      <c r="L182" s="89">
        <f t="shared" si="24"/>
        <v>100</v>
      </c>
    </row>
    <row r="183" spans="1:12" ht="30.75" customHeight="1" outlineLevel="1" x14ac:dyDescent="0.2">
      <c r="A183" s="19" t="s">
        <v>309</v>
      </c>
      <c r="B183" s="20" t="s">
        <v>156</v>
      </c>
      <c r="C183" s="21"/>
      <c r="D183" s="21"/>
      <c r="E183" s="21"/>
      <c r="F183" s="21"/>
      <c r="G183" s="21"/>
      <c r="H183" s="21"/>
      <c r="I183" s="20" t="s">
        <v>311</v>
      </c>
      <c r="J183" s="22">
        <f>J184</f>
        <v>7003.39</v>
      </c>
      <c r="K183" s="23">
        <f>K184</f>
        <v>7003.39</v>
      </c>
      <c r="L183" s="89">
        <f t="shared" ref="L183:L184" si="29">K183/J183*100</f>
        <v>100</v>
      </c>
    </row>
    <row r="184" spans="1:12" ht="20.25" customHeight="1" outlineLevel="1" x14ac:dyDescent="0.2">
      <c r="A184" s="19" t="s">
        <v>310</v>
      </c>
      <c r="B184" s="20" t="s">
        <v>156</v>
      </c>
      <c r="C184" s="21"/>
      <c r="D184" s="21"/>
      <c r="E184" s="21"/>
      <c r="F184" s="21"/>
      <c r="G184" s="21"/>
      <c r="H184" s="21"/>
      <c r="I184" s="20" t="s">
        <v>312</v>
      </c>
      <c r="J184" s="27">
        <v>7003.39</v>
      </c>
      <c r="K184" s="27">
        <v>7003.39</v>
      </c>
      <c r="L184" s="89">
        <f t="shared" si="29"/>
        <v>100</v>
      </c>
    </row>
    <row r="185" spans="1:12" ht="27.75" customHeight="1" outlineLevel="1" x14ac:dyDescent="0.2">
      <c r="A185" s="19" t="s">
        <v>138</v>
      </c>
      <c r="B185" s="20" t="s">
        <v>230</v>
      </c>
      <c r="C185" s="34"/>
      <c r="D185" s="34"/>
      <c r="E185" s="34"/>
      <c r="F185" s="34"/>
      <c r="G185" s="34"/>
      <c r="H185" s="34"/>
      <c r="I185" s="20" t="s">
        <v>303</v>
      </c>
      <c r="J185" s="22">
        <f>J186+J188</f>
        <v>142230.25</v>
      </c>
      <c r="K185" s="22">
        <f>K186+K188</f>
        <v>142230.25</v>
      </c>
      <c r="L185" s="89">
        <f t="shared" si="24"/>
        <v>100</v>
      </c>
    </row>
    <row r="186" spans="1:12" ht="34.5" customHeight="1" outlineLevel="1" x14ac:dyDescent="0.2">
      <c r="A186" s="19" t="s">
        <v>306</v>
      </c>
      <c r="B186" s="20" t="s">
        <v>230</v>
      </c>
      <c r="C186" s="21"/>
      <c r="D186" s="21"/>
      <c r="E186" s="21"/>
      <c r="F186" s="21"/>
      <c r="G186" s="21"/>
      <c r="H186" s="21"/>
      <c r="I186" s="20" t="s">
        <v>304</v>
      </c>
      <c r="J186" s="22">
        <f>J187</f>
        <v>13500</v>
      </c>
      <c r="K186" s="23">
        <f>K187</f>
        <v>13500</v>
      </c>
      <c r="L186" s="89">
        <f t="shared" si="24"/>
        <v>100</v>
      </c>
    </row>
    <row r="187" spans="1:12" ht="30.75" customHeight="1" outlineLevel="1" x14ac:dyDescent="0.2">
      <c r="A187" s="19" t="s">
        <v>307</v>
      </c>
      <c r="B187" s="20" t="s">
        <v>230</v>
      </c>
      <c r="C187" s="21"/>
      <c r="D187" s="21"/>
      <c r="E187" s="21"/>
      <c r="F187" s="21"/>
      <c r="G187" s="21"/>
      <c r="H187" s="21"/>
      <c r="I187" s="20" t="s">
        <v>308</v>
      </c>
      <c r="J187" s="27">
        <v>13500</v>
      </c>
      <c r="K187" s="27">
        <v>13500</v>
      </c>
      <c r="L187" s="89">
        <f t="shared" si="24"/>
        <v>100</v>
      </c>
    </row>
    <row r="188" spans="1:12" ht="30.75" customHeight="1" outlineLevel="1" x14ac:dyDescent="0.2">
      <c r="A188" s="19" t="s">
        <v>309</v>
      </c>
      <c r="B188" s="20" t="s">
        <v>230</v>
      </c>
      <c r="C188" s="21"/>
      <c r="D188" s="21"/>
      <c r="E188" s="21"/>
      <c r="F188" s="21"/>
      <c r="G188" s="21"/>
      <c r="H188" s="21"/>
      <c r="I188" s="20" t="s">
        <v>311</v>
      </c>
      <c r="J188" s="22">
        <f>J189</f>
        <v>128730.25</v>
      </c>
      <c r="K188" s="23">
        <f>K189</f>
        <v>128730.25</v>
      </c>
      <c r="L188" s="89">
        <f t="shared" ref="L188:L189" si="30">K188/J188*100</f>
        <v>100</v>
      </c>
    </row>
    <row r="189" spans="1:12" ht="20.25" customHeight="1" outlineLevel="1" x14ac:dyDescent="0.2">
      <c r="A189" s="19" t="s">
        <v>310</v>
      </c>
      <c r="B189" s="20" t="s">
        <v>230</v>
      </c>
      <c r="C189" s="21"/>
      <c r="D189" s="21"/>
      <c r="E189" s="21"/>
      <c r="F189" s="21"/>
      <c r="G189" s="21"/>
      <c r="H189" s="21"/>
      <c r="I189" s="20" t="s">
        <v>312</v>
      </c>
      <c r="J189" s="27">
        <v>128730.25</v>
      </c>
      <c r="K189" s="27">
        <v>128730.25</v>
      </c>
      <c r="L189" s="89">
        <f t="shared" si="30"/>
        <v>100</v>
      </c>
    </row>
    <row r="190" spans="1:12" ht="27.75" customHeight="1" outlineLevel="1" x14ac:dyDescent="0.2">
      <c r="A190" s="19" t="s">
        <v>229</v>
      </c>
      <c r="B190" s="20" t="s">
        <v>231</v>
      </c>
      <c r="C190" s="34"/>
      <c r="D190" s="34"/>
      <c r="E190" s="34"/>
      <c r="F190" s="34"/>
      <c r="G190" s="34"/>
      <c r="H190" s="34"/>
      <c r="I190" s="20" t="s">
        <v>303</v>
      </c>
      <c r="J190" s="22">
        <f>J191+J193</f>
        <v>224962</v>
      </c>
      <c r="K190" s="22">
        <f>K191+K193</f>
        <v>224962</v>
      </c>
      <c r="L190" s="89">
        <f t="shared" si="24"/>
        <v>100</v>
      </c>
    </row>
    <row r="191" spans="1:12" ht="34.5" customHeight="1" outlineLevel="1" x14ac:dyDescent="0.2">
      <c r="A191" s="19" t="s">
        <v>306</v>
      </c>
      <c r="B191" s="20" t="s">
        <v>231</v>
      </c>
      <c r="C191" s="21"/>
      <c r="D191" s="21"/>
      <c r="E191" s="21"/>
      <c r="F191" s="21"/>
      <c r="G191" s="21"/>
      <c r="H191" s="21"/>
      <c r="I191" s="20" t="s">
        <v>304</v>
      </c>
      <c r="J191" s="22">
        <f>J192</f>
        <v>75000</v>
      </c>
      <c r="K191" s="23">
        <f>K192</f>
        <v>75000</v>
      </c>
      <c r="L191" s="89">
        <f t="shared" ref="L191:L194" si="31">K191/J191*100</f>
        <v>100</v>
      </c>
    </row>
    <row r="192" spans="1:12" ht="30.75" customHeight="1" outlineLevel="1" x14ac:dyDescent="0.2">
      <c r="A192" s="19" t="s">
        <v>307</v>
      </c>
      <c r="B192" s="20" t="s">
        <v>231</v>
      </c>
      <c r="C192" s="21"/>
      <c r="D192" s="21"/>
      <c r="E192" s="21"/>
      <c r="F192" s="21"/>
      <c r="G192" s="21"/>
      <c r="H192" s="21"/>
      <c r="I192" s="20" t="s">
        <v>308</v>
      </c>
      <c r="J192" s="27">
        <v>75000</v>
      </c>
      <c r="K192" s="27">
        <v>75000</v>
      </c>
      <c r="L192" s="89">
        <f t="shared" si="31"/>
        <v>100</v>
      </c>
    </row>
    <row r="193" spans="1:12" ht="30.75" customHeight="1" outlineLevel="1" x14ac:dyDescent="0.2">
      <c r="A193" s="19" t="s">
        <v>309</v>
      </c>
      <c r="B193" s="20" t="s">
        <v>231</v>
      </c>
      <c r="C193" s="21"/>
      <c r="D193" s="21"/>
      <c r="E193" s="21"/>
      <c r="F193" s="21"/>
      <c r="G193" s="21"/>
      <c r="H193" s="21"/>
      <c r="I193" s="20" t="s">
        <v>311</v>
      </c>
      <c r="J193" s="22">
        <f>J194</f>
        <v>149962</v>
      </c>
      <c r="K193" s="23">
        <f>K194</f>
        <v>149962</v>
      </c>
      <c r="L193" s="89">
        <f t="shared" si="31"/>
        <v>100</v>
      </c>
    </row>
    <row r="194" spans="1:12" ht="20.25" customHeight="1" outlineLevel="1" x14ac:dyDescent="0.2">
      <c r="A194" s="19" t="s">
        <v>310</v>
      </c>
      <c r="B194" s="20" t="s">
        <v>231</v>
      </c>
      <c r="C194" s="21"/>
      <c r="D194" s="21"/>
      <c r="E194" s="21"/>
      <c r="F194" s="21"/>
      <c r="G194" s="21"/>
      <c r="H194" s="21"/>
      <c r="I194" s="20" t="s">
        <v>312</v>
      </c>
      <c r="J194" s="27">
        <v>149962</v>
      </c>
      <c r="K194" s="27">
        <v>149962</v>
      </c>
      <c r="L194" s="89">
        <f t="shared" si="31"/>
        <v>100</v>
      </c>
    </row>
    <row r="195" spans="1:12" ht="27.75" customHeight="1" outlineLevel="1" x14ac:dyDescent="0.2">
      <c r="A195" s="42" t="s">
        <v>146</v>
      </c>
      <c r="B195" s="31" t="s">
        <v>157</v>
      </c>
      <c r="C195" s="48"/>
      <c r="D195" s="48"/>
      <c r="E195" s="48"/>
      <c r="F195" s="48"/>
      <c r="G195" s="48"/>
      <c r="H195" s="48"/>
      <c r="I195" s="31" t="s">
        <v>303</v>
      </c>
      <c r="J195" s="33">
        <f t="shared" ref="J195:K197" si="32">J196</f>
        <v>7317.2</v>
      </c>
      <c r="K195" s="33">
        <f t="shared" si="32"/>
        <v>7317.2</v>
      </c>
      <c r="L195" s="88">
        <f t="shared" si="24"/>
        <v>100</v>
      </c>
    </row>
    <row r="196" spans="1:12" ht="27.75" customHeight="1" outlineLevel="1" x14ac:dyDescent="0.2">
      <c r="A196" s="19" t="s">
        <v>142</v>
      </c>
      <c r="B196" s="20" t="s">
        <v>158</v>
      </c>
      <c r="C196" s="34"/>
      <c r="D196" s="34"/>
      <c r="E196" s="34"/>
      <c r="F196" s="34"/>
      <c r="G196" s="34"/>
      <c r="H196" s="34"/>
      <c r="I196" s="20" t="s">
        <v>303</v>
      </c>
      <c r="J196" s="22">
        <f t="shared" si="32"/>
        <v>7317.2</v>
      </c>
      <c r="K196" s="22">
        <f t="shared" si="32"/>
        <v>7317.2</v>
      </c>
      <c r="L196" s="89">
        <f t="shared" si="24"/>
        <v>100</v>
      </c>
    </row>
    <row r="197" spans="1:12" ht="30.75" customHeight="1" outlineLevel="1" x14ac:dyDescent="0.2">
      <c r="A197" s="19" t="s">
        <v>309</v>
      </c>
      <c r="B197" s="20" t="s">
        <v>158</v>
      </c>
      <c r="C197" s="21"/>
      <c r="D197" s="21"/>
      <c r="E197" s="21"/>
      <c r="F197" s="21"/>
      <c r="G197" s="21"/>
      <c r="H197" s="21"/>
      <c r="I197" s="20" t="s">
        <v>311</v>
      </c>
      <c r="J197" s="22">
        <f t="shared" si="32"/>
        <v>7317.2</v>
      </c>
      <c r="K197" s="23">
        <f t="shared" si="32"/>
        <v>7317.2</v>
      </c>
      <c r="L197" s="89">
        <f t="shared" si="24"/>
        <v>100</v>
      </c>
    </row>
    <row r="198" spans="1:12" ht="20.25" customHeight="1" outlineLevel="1" x14ac:dyDescent="0.2">
      <c r="A198" s="19" t="s">
        <v>310</v>
      </c>
      <c r="B198" s="20" t="s">
        <v>158</v>
      </c>
      <c r="C198" s="21"/>
      <c r="D198" s="21"/>
      <c r="E198" s="21"/>
      <c r="F198" s="21"/>
      <c r="G198" s="21"/>
      <c r="H198" s="21"/>
      <c r="I198" s="20" t="s">
        <v>312</v>
      </c>
      <c r="J198" s="27">
        <v>7317.2</v>
      </c>
      <c r="K198" s="27">
        <v>7317.2</v>
      </c>
      <c r="L198" s="89">
        <f t="shared" si="24"/>
        <v>100</v>
      </c>
    </row>
    <row r="199" spans="1:12" ht="34.5" customHeight="1" outlineLevel="1" x14ac:dyDescent="0.2">
      <c r="A199" s="42" t="s">
        <v>232</v>
      </c>
      <c r="B199" s="47" t="s">
        <v>233</v>
      </c>
      <c r="C199" s="48"/>
      <c r="D199" s="48"/>
      <c r="E199" s="48"/>
      <c r="F199" s="48"/>
      <c r="G199" s="48"/>
      <c r="H199" s="48"/>
      <c r="I199" s="31" t="s">
        <v>303</v>
      </c>
      <c r="J199" s="33">
        <f t="shared" ref="J199:K201" si="33">J200</f>
        <v>63255.839999999997</v>
      </c>
      <c r="K199" s="32">
        <f t="shared" si="33"/>
        <v>63255.839999999997</v>
      </c>
      <c r="L199" s="88">
        <f t="shared" si="24"/>
        <v>100</v>
      </c>
    </row>
    <row r="200" spans="1:12" ht="33.75" customHeight="1" outlineLevel="1" x14ac:dyDescent="0.2">
      <c r="A200" s="19" t="s">
        <v>169</v>
      </c>
      <c r="B200" s="26" t="s">
        <v>234</v>
      </c>
      <c r="C200" s="34"/>
      <c r="D200" s="34"/>
      <c r="E200" s="34"/>
      <c r="F200" s="34"/>
      <c r="G200" s="34"/>
      <c r="H200" s="34"/>
      <c r="I200" s="20" t="s">
        <v>303</v>
      </c>
      <c r="J200" s="22">
        <f t="shared" si="33"/>
        <v>63255.839999999997</v>
      </c>
      <c r="K200" s="22">
        <f t="shared" si="33"/>
        <v>63255.839999999997</v>
      </c>
      <c r="L200" s="89">
        <f t="shared" si="24"/>
        <v>100</v>
      </c>
    </row>
    <row r="201" spans="1:12" ht="30.75" customHeight="1" outlineLevel="1" x14ac:dyDescent="0.2">
      <c r="A201" s="19" t="s">
        <v>309</v>
      </c>
      <c r="B201" s="20" t="s">
        <v>234</v>
      </c>
      <c r="C201" s="21"/>
      <c r="D201" s="21"/>
      <c r="E201" s="21"/>
      <c r="F201" s="21"/>
      <c r="G201" s="21"/>
      <c r="H201" s="21"/>
      <c r="I201" s="20" t="s">
        <v>311</v>
      </c>
      <c r="J201" s="22">
        <f t="shared" si="33"/>
        <v>63255.839999999997</v>
      </c>
      <c r="K201" s="23">
        <f t="shared" si="33"/>
        <v>63255.839999999997</v>
      </c>
      <c r="L201" s="89">
        <f t="shared" si="24"/>
        <v>100</v>
      </c>
    </row>
    <row r="202" spans="1:12" ht="20.25" customHeight="1" outlineLevel="1" x14ac:dyDescent="0.2">
      <c r="A202" s="19" t="s">
        <v>310</v>
      </c>
      <c r="B202" s="20" t="s">
        <v>234</v>
      </c>
      <c r="C202" s="21"/>
      <c r="D202" s="21"/>
      <c r="E202" s="21"/>
      <c r="F202" s="21"/>
      <c r="G202" s="21"/>
      <c r="H202" s="21"/>
      <c r="I202" s="20" t="s">
        <v>312</v>
      </c>
      <c r="J202" s="27">
        <v>63255.839999999997</v>
      </c>
      <c r="K202" s="27">
        <v>63255.839999999997</v>
      </c>
      <c r="L202" s="89">
        <f t="shared" si="24"/>
        <v>100</v>
      </c>
    </row>
    <row r="203" spans="1:12" ht="27.75" customHeight="1" outlineLevel="1" x14ac:dyDescent="0.2">
      <c r="A203" s="19" t="s">
        <v>212</v>
      </c>
      <c r="B203" s="20" t="s">
        <v>215</v>
      </c>
      <c r="C203" s="34"/>
      <c r="D203" s="34"/>
      <c r="E203" s="34"/>
      <c r="F203" s="34"/>
      <c r="G203" s="34"/>
      <c r="H203" s="34"/>
      <c r="I203" s="20" t="s">
        <v>303</v>
      </c>
      <c r="J203" s="22">
        <f t="shared" ref="J203:K206" si="34">J204</f>
        <v>79384.2</v>
      </c>
      <c r="K203" s="27">
        <f t="shared" si="34"/>
        <v>79384.2</v>
      </c>
      <c r="L203" s="89">
        <f t="shared" si="24"/>
        <v>100</v>
      </c>
    </row>
    <row r="204" spans="1:12" ht="42.75" customHeight="1" outlineLevel="1" x14ac:dyDescent="0.2">
      <c r="A204" s="42" t="s">
        <v>213</v>
      </c>
      <c r="B204" s="31" t="s">
        <v>216</v>
      </c>
      <c r="C204" s="48"/>
      <c r="D204" s="48"/>
      <c r="E204" s="48"/>
      <c r="F204" s="48"/>
      <c r="G204" s="48"/>
      <c r="H204" s="48"/>
      <c r="I204" s="31" t="s">
        <v>303</v>
      </c>
      <c r="J204" s="33">
        <f t="shared" si="34"/>
        <v>79384.2</v>
      </c>
      <c r="K204" s="32">
        <f t="shared" si="34"/>
        <v>79384.2</v>
      </c>
      <c r="L204" s="88">
        <f t="shared" si="24"/>
        <v>100</v>
      </c>
    </row>
    <row r="205" spans="1:12" ht="27.75" customHeight="1" outlineLevel="1" x14ac:dyDescent="0.2">
      <c r="A205" s="19" t="s">
        <v>214</v>
      </c>
      <c r="B205" s="20" t="s">
        <v>217</v>
      </c>
      <c r="C205" s="34"/>
      <c r="D205" s="34"/>
      <c r="E205" s="34"/>
      <c r="F205" s="34"/>
      <c r="G205" s="34"/>
      <c r="H205" s="34"/>
      <c r="I205" s="20" t="s">
        <v>303</v>
      </c>
      <c r="J205" s="22">
        <f t="shared" si="34"/>
        <v>79384.2</v>
      </c>
      <c r="K205" s="22">
        <f t="shared" si="34"/>
        <v>79384.2</v>
      </c>
      <c r="L205" s="89">
        <f t="shared" si="24"/>
        <v>100</v>
      </c>
    </row>
    <row r="206" spans="1:12" ht="30.75" customHeight="1" outlineLevel="1" x14ac:dyDescent="0.2">
      <c r="A206" s="19" t="s">
        <v>309</v>
      </c>
      <c r="B206" s="20" t="s">
        <v>217</v>
      </c>
      <c r="C206" s="21"/>
      <c r="D206" s="21"/>
      <c r="E206" s="21"/>
      <c r="F206" s="21"/>
      <c r="G206" s="21"/>
      <c r="H206" s="21"/>
      <c r="I206" s="20" t="s">
        <v>311</v>
      </c>
      <c r="J206" s="22">
        <f t="shared" si="34"/>
        <v>79384.2</v>
      </c>
      <c r="K206" s="23">
        <f t="shared" si="34"/>
        <v>79384.2</v>
      </c>
      <c r="L206" s="89">
        <f t="shared" ref="L206:L207" si="35">K206/J206*100</f>
        <v>100</v>
      </c>
    </row>
    <row r="207" spans="1:12" ht="20.25" customHeight="1" outlineLevel="1" x14ac:dyDescent="0.2">
      <c r="A207" s="19" t="s">
        <v>310</v>
      </c>
      <c r="B207" s="20" t="s">
        <v>217</v>
      </c>
      <c r="C207" s="21"/>
      <c r="D207" s="21"/>
      <c r="E207" s="21"/>
      <c r="F207" s="21"/>
      <c r="G207" s="21"/>
      <c r="H207" s="21"/>
      <c r="I207" s="20" t="s">
        <v>312</v>
      </c>
      <c r="J207" s="27">
        <v>79384.2</v>
      </c>
      <c r="K207" s="27">
        <v>79384.2</v>
      </c>
      <c r="L207" s="89">
        <f t="shared" si="35"/>
        <v>100</v>
      </c>
    </row>
    <row r="208" spans="1:12" ht="27.75" customHeight="1" outlineLevel="1" x14ac:dyDescent="0.2">
      <c r="A208" s="19" t="s">
        <v>235</v>
      </c>
      <c r="B208" s="20" t="s">
        <v>236</v>
      </c>
      <c r="C208" s="34"/>
      <c r="D208" s="34"/>
      <c r="E208" s="34"/>
      <c r="F208" s="34"/>
      <c r="G208" s="34"/>
      <c r="H208" s="34"/>
      <c r="I208" s="20" t="s">
        <v>303</v>
      </c>
      <c r="J208" s="22">
        <f>J209</f>
        <v>275850</v>
      </c>
      <c r="K208" s="27">
        <f>K209</f>
        <v>275850</v>
      </c>
      <c r="L208" s="89">
        <f t="shared" si="24"/>
        <v>100</v>
      </c>
    </row>
    <row r="209" spans="1:12" ht="43.5" customHeight="1" outlineLevel="1" x14ac:dyDescent="0.2">
      <c r="A209" s="42" t="s">
        <v>239</v>
      </c>
      <c r="B209" s="31" t="s">
        <v>237</v>
      </c>
      <c r="C209" s="48"/>
      <c r="D209" s="48"/>
      <c r="E209" s="48"/>
      <c r="F209" s="48"/>
      <c r="G209" s="48"/>
      <c r="H209" s="48"/>
      <c r="I209" s="31" t="s">
        <v>303</v>
      </c>
      <c r="J209" s="33">
        <f>J210</f>
        <v>275850</v>
      </c>
      <c r="K209" s="33">
        <f>K210</f>
        <v>275850</v>
      </c>
      <c r="L209" s="88">
        <f t="shared" si="24"/>
        <v>100</v>
      </c>
    </row>
    <row r="210" spans="1:12" ht="43.5" customHeight="1" outlineLevel="1" x14ac:dyDescent="0.2">
      <c r="A210" s="28" t="s">
        <v>240</v>
      </c>
      <c r="B210" s="20" t="s">
        <v>238</v>
      </c>
      <c r="C210" s="48"/>
      <c r="D210" s="48"/>
      <c r="E210" s="48"/>
      <c r="F210" s="48"/>
      <c r="G210" s="48"/>
      <c r="H210" s="48"/>
      <c r="I210" s="31" t="s">
        <v>303</v>
      </c>
      <c r="J210" s="22">
        <f>J211+J213</f>
        <v>275850</v>
      </c>
      <c r="K210" s="22">
        <f>K211+K213</f>
        <v>275850</v>
      </c>
      <c r="L210" s="89">
        <f t="shared" si="24"/>
        <v>100</v>
      </c>
    </row>
    <row r="211" spans="1:12" ht="34.5" customHeight="1" outlineLevel="1" x14ac:dyDescent="0.2">
      <c r="A211" s="19" t="s">
        <v>306</v>
      </c>
      <c r="B211" s="20" t="s">
        <v>238</v>
      </c>
      <c r="C211" s="21"/>
      <c r="D211" s="21"/>
      <c r="E211" s="21"/>
      <c r="F211" s="21"/>
      <c r="G211" s="21"/>
      <c r="H211" s="21"/>
      <c r="I211" s="20" t="s">
        <v>304</v>
      </c>
      <c r="J211" s="22">
        <f>J212</f>
        <v>167050</v>
      </c>
      <c r="K211" s="23">
        <f>K212</f>
        <v>167050</v>
      </c>
      <c r="L211" s="89">
        <f t="shared" si="24"/>
        <v>100</v>
      </c>
    </row>
    <row r="212" spans="1:12" ht="30.75" customHeight="1" outlineLevel="1" x14ac:dyDescent="0.2">
      <c r="A212" s="19" t="s">
        <v>307</v>
      </c>
      <c r="B212" s="20" t="s">
        <v>238</v>
      </c>
      <c r="C212" s="21"/>
      <c r="D212" s="21"/>
      <c r="E212" s="21"/>
      <c r="F212" s="21"/>
      <c r="G212" s="21"/>
      <c r="H212" s="21"/>
      <c r="I212" s="20" t="s">
        <v>308</v>
      </c>
      <c r="J212" s="27">
        <v>167050</v>
      </c>
      <c r="K212" s="27">
        <v>167050</v>
      </c>
      <c r="L212" s="89">
        <f t="shared" si="24"/>
        <v>100</v>
      </c>
    </row>
    <row r="213" spans="1:12" ht="30.75" customHeight="1" outlineLevel="1" x14ac:dyDescent="0.2">
      <c r="A213" s="19" t="s">
        <v>309</v>
      </c>
      <c r="B213" s="20" t="s">
        <v>238</v>
      </c>
      <c r="C213" s="21"/>
      <c r="D213" s="21"/>
      <c r="E213" s="21"/>
      <c r="F213" s="21"/>
      <c r="G213" s="21"/>
      <c r="H213" s="21"/>
      <c r="I213" s="20" t="s">
        <v>311</v>
      </c>
      <c r="J213" s="22">
        <f>J214</f>
        <v>108800</v>
      </c>
      <c r="K213" s="23">
        <f>K214</f>
        <v>108800</v>
      </c>
      <c r="L213" s="89">
        <f t="shared" si="24"/>
        <v>100</v>
      </c>
    </row>
    <row r="214" spans="1:12" ht="20.25" customHeight="1" outlineLevel="1" x14ac:dyDescent="0.2">
      <c r="A214" s="19" t="s">
        <v>310</v>
      </c>
      <c r="B214" s="20" t="s">
        <v>238</v>
      </c>
      <c r="C214" s="21"/>
      <c r="D214" s="21"/>
      <c r="E214" s="21"/>
      <c r="F214" s="21"/>
      <c r="G214" s="21"/>
      <c r="H214" s="21"/>
      <c r="I214" s="20" t="s">
        <v>312</v>
      </c>
      <c r="J214" s="27">
        <v>108800</v>
      </c>
      <c r="K214" s="27">
        <v>108800</v>
      </c>
      <c r="L214" s="89">
        <f t="shared" si="24"/>
        <v>100</v>
      </c>
    </row>
    <row r="215" spans="1:12" ht="25.5" x14ac:dyDescent="0.2">
      <c r="A215" s="19" t="s">
        <v>56</v>
      </c>
      <c r="B215" s="20" t="s">
        <v>57</v>
      </c>
      <c r="C215" s="50"/>
      <c r="D215" s="50"/>
      <c r="E215" s="50"/>
      <c r="F215" s="50"/>
      <c r="G215" s="50"/>
      <c r="H215" s="50"/>
      <c r="I215" s="51" t="s">
        <v>303</v>
      </c>
      <c r="J215" s="22">
        <f>J216+J227</f>
        <v>13268013.6</v>
      </c>
      <c r="K215" s="22">
        <f>K216+K227</f>
        <v>13250167.309999999</v>
      </c>
      <c r="L215" s="89">
        <f t="shared" si="24"/>
        <v>99.865493882219099</v>
      </c>
    </row>
    <row r="216" spans="1:12" ht="25.5" x14ac:dyDescent="0.2">
      <c r="A216" s="42" t="s">
        <v>80</v>
      </c>
      <c r="B216" s="31" t="s">
        <v>161</v>
      </c>
      <c r="C216" s="50"/>
      <c r="D216" s="50"/>
      <c r="E216" s="50"/>
      <c r="F216" s="50"/>
      <c r="G216" s="50"/>
      <c r="H216" s="50"/>
      <c r="I216" s="51" t="s">
        <v>303</v>
      </c>
      <c r="J216" s="33">
        <f>J217+J220</f>
        <v>11882013.6</v>
      </c>
      <c r="K216" s="32">
        <f>K217+K220</f>
        <v>11864167.309999999</v>
      </c>
      <c r="L216" s="88">
        <f t="shared" si="24"/>
        <v>99.849804161139815</v>
      </c>
    </row>
    <row r="217" spans="1:12" ht="25.5" x14ac:dyDescent="0.2">
      <c r="A217" s="19" t="s">
        <v>1</v>
      </c>
      <c r="B217" s="20" t="s">
        <v>44</v>
      </c>
      <c r="C217" s="50"/>
      <c r="D217" s="50"/>
      <c r="E217" s="50"/>
      <c r="F217" s="50"/>
      <c r="G217" s="50"/>
      <c r="H217" s="50"/>
      <c r="I217" s="51" t="s">
        <v>303</v>
      </c>
      <c r="J217" s="22">
        <f>J218</f>
        <v>1926670</v>
      </c>
      <c r="K217" s="22">
        <f>K218</f>
        <v>1908823.71</v>
      </c>
      <c r="L217" s="89">
        <f t="shared" si="24"/>
        <v>99.073723574872702</v>
      </c>
    </row>
    <row r="218" spans="1:12" ht="48.75" customHeight="1" x14ac:dyDescent="0.2">
      <c r="A218" s="19" t="s">
        <v>300</v>
      </c>
      <c r="B218" s="20" t="s">
        <v>44</v>
      </c>
      <c r="C218" s="50"/>
      <c r="D218" s="50"/>
      <c r="E218" s="50"/>
      <c r="F218" s="50"/>
      <c r="G218" s="50"/>
      <c r="H218" s="50"/>
      <c r="I218" s="51" t="s">
        <v>301</v>
      </c>
      <c r="J218" s="22">
        <f>J219</f>
        <v>1926670</v>
      </c>
      <c r="K218" s="22">
        <f>K219</f>
        <v>1908823.71</v>
      </c>
      <c r="L218" s="89">
        <f t="shared" si="24"/>
        <v>99.073723574872702</v>
      </c>
    </row>
    <row r="219" spans="1:12" ht="25.5" customHeight="1" x14ac:dyDescent="0.2">
      <c r="A219" s="19" t="s">
        <v>302</v>
      </c>
      <c r="B219" s="20" t="s">
        <v>44</v>
      </c>
      <c r="C219" s="50"/>
      <c r="D219" s="50"/>
      <c r="E219" s="50"/>
      <c r="F219" s="50"/>
      <c r="G219" s="50"/>
      <c r="H219" s="50"/>
      <c r="I219" s="51" t="s">
        <v>305</v>
      </c>
      <c r="J219" s="22">
        <v>1926670</v>
      </c>
      <c r="K219" s="23">
        <v>1908823.71</v>
      </c>
      <c r="L219" s="89">
        <f t="shared" si="24"/>
        <v>99.073723574872702</v>
      </c>
    </row>
    <row r="220" spans="1:12" ht="25.5" x14ac:dyDescent="0.2">
      <c r="A220" s="19" t="s">
        <v>8</v>
      </c>
      <c r="B220" s="20" t="s">
        <v>45</v>
      </c>
      <c r="C220" s="50"/>
      <c r="D220" s="50"/>
      <c r="E220" s="50"/>
      <c r="F220" s="50"/>
      <c r="G220" s="50"/>
      <c r="H220" s="50"/>
      <c r="I220" s="51" t="s">
        <v>303</v>
      </c>
      <c r="J220" s="22">
        <f>J221+J223+J225</f>
        <v>9955343.5999999996</v>
      </c>
      <c r="K220" s="22">
        <f>K221+K223+K225</f>
        <v>9955343.5999999996</v>
      </c>
      <c r="L220" s="89">
        <f t="shared" si="24"/>
        <v>100</v>
      </c>
    </row>
    <row r="221" spans="1:12" ht="45.75" customHeight="1" outlineLevel="1" x14ac:dyDescent="0.2">
      <c r="A221" s="19" t="s">
        <v>300</v>
      </c>
      <c r="B221" s="20" t="s">
        <v>45</v>
      </c>
      <c r="C221" s="21"/>
      <c r="D221" s="21"/>
      <c r="E221" s="21"/>
      <c r="F221" s="21"/>
      <c r="G221" s="21"/>
      <c r="H221" s="21"/>
      <c r="I221" s="20" t="s">
        <v>301</v>
      </c>
      <c r="J221" s="22">
        <f>J222</f>
        <v>9383825.5999999996</v>
      </c>
      <c r="K221" s="23">
        <f>K222</f>
        <v>9383825.5999999996</v>
      </c>
      <c r="L221" s="89">
        <f t="shared" si="24"/>
        <v>100</v>
      </c>
    </row>
    <row r="222" spans="1:12" ht="27.75" customHeight="1" outlineLevel="1" x14ac:dyDescent="0.2">
      <c r="A222" s="19" t="s">
        <v>327</v>
      </c>
      <c r="B222" s="20" t="s">
        <v>45</v>
      </c>
      <c r="C222" s="21"/>
      <c r="D222" s="21"/>
      <c r="E222" s="21"/>
      <c r="F222" s="21"/>
      <c r="G222" s="21"/>
      <c r="H222" s="21"/>
      <c r="I222" s="20" t="s">
        <v>328</v>
      </c>
      <c r="J222" s="22">
        <v>9383825.5999999996</v>
      </c>
      <c r="K222" s="22">
        <v>9383825.5999999996</v>
      </c>
      <c r="L222" s="89">
        <f t="shared" si="24"/>
        <v>100</v>
      </c>
    </row>
    <row r="223" spans="1:12" ht="34.5" customHeight="1" outlineLevel="1" x14ac:dyDescent="0.2">
      <c r="A223" s="19" t="s">
        <v>306</v>
      </c>
      <c r="B223" s="20" t="s">
        <v>45</v>
      </c>
      <c r="C223" s="21"/>
      <c r="D223" s="21"/>
      <c r="E223" s="21"/>
      <c r="F223" s="21"/>
      <c r="G223" s="21"/>
      <c r="H223" s="21"/>
      <c r="I223" s="20" t="s">
        <v>304</v>
      </c>
      <c r="J223" s="22">
        <f>J224</f>
        <v>565081</v>
      </c>
      <c r="K223" s="23">
        <f>K224</f>
        <v>565081</v>
      </c>
      <c r="L223" s="89">
        <f t="shared" si="24"/>
        <v>100</v>
      </c>
    </row>
    <row r="224" spans="1:12" ht="30.75" customHeight="1" outlineLevel="1" x14ac:dyDescent="0.2">
      <c r="A224" s="19" t="s">
        <v>307</v>
      </c>
      <c r="B224" s="20" t="s">
        <v>45</v>
      </c>
      <c r="C224" s="21"/>
      <c r="D224" s="21"/>
      <c r="E224" s="21"/>
      <c r="F224" s="21"/>
      <c r="G224" s="21"/>
      <c r="H224" s="21"/>
      <c r="I224" s="20" t="s">
        <v>308</v>
      </c>
      <c r="J224" s="27">
        <v>565081</v>
      </c>
      <c r="K224" s="27">
        <v>565081</v>
      </c>
      <c r="L224" s="89">
        <f t="shared" si="24"/>
        <v>100</v>
      </c>
    </row>
    <row r="225" spans="1:12" ht="25.5" customHeight="1" outlineLevel="1" x14ac:dyDescent="0.2">
      <c r="A225" s="19" t="s">
        <v>322</v>
      </c>
      <c r="B225" s="20" t="s">
        <v>45</v>
      </c>
      <c r="C225" s="21"/>
      <c r="D225" s="21"/>
      <c r="E225" s="21"/>
      <c r="F225" s="21"/>
      <c r="G225" s="21"/>
      <c r="H225" s="21"/>
      <c r="I225" s="20" t="s">
        <v>324</v>
      </c>
      <c r="J225" s="22">
        <f>J226</f>
        <v>6437</v>
      </c>
      <c r="K225" s="22">
        <f>K226</f>
        <v>6437</v>
      </c>
      <c r="L225" s="89">
        <f t="shared" si="24"/>
        <v>100</v>
      </c>
    </row>
    <row r="226" spans="1:12" ht="30.75" customHeight="1" outlineLevel="1" x14ac:dyDescent="0.2">
      <c r="A226" s="19" t="s">
        <v>329</v>
      </c>
      <c r="B226" s="20" t="s">
        <v>45</v>
      </c>
      <c r="C226" s="21"/>
      <c r="D226" s="21"/>
      <c r="E226" s="21"/>
      <c r="F226" s="21"/>
      <c r="G226" s="21"/>
      <c r="H226" s="21"/>
      <c r="I226" s="20" t="s">
        <v>326</v>
      </c>
      <c r="J226" s="22">
        <v>6437</v>
      </c>
      <c r="K226" s="22">
        <v>6437</v>
      </c>
      <c r="L226" s="89">
        <f t="shared" si="24"/>
        <v>100</v>
      </c>
    </row>
    <row r="227" spans="1:12" ht="23.25" customHeight="1" x14ac:dyDescent="0.2">
      <c r="A227" s="42" t="s">
        <v>97</v>
      </c>
      <c r="B227" s="31" t="s">
        <v>99</v>
      </c>
      <c r="C227" s="50"/>
      <c r="D227" s="50"/>
      <c r="E227" s="50"/>
      <c r="F227" s="50"/>
      <c r="G227" s="50"/>
      <c r="H227" s="50"/>
      <c r="I227" s="51" t="s">
        <v>303</v>
      </c>
      <c r="J227" s="33">
        <f t="shared" ref="J227:K229" si="36">J228</f>
        <v>1386000</v>
      </c>
      <c r="K227" s="32">
        <f t="shared" si="36"/>
        <v>1386000</v>
      </c>
      <c r="L227" s="88">
        <f t="shared" si="24"/>
        <v>100</v>
      </c>
    </row>
    <row r="228" spans="1:12" ht="25.5" x14ac:dyDescent="0.2">
      <c r="A228" s="19" t="s">
        <v>98</v>
      </c>
      <c r="B228" s="26" t="s">
        <v>61</v>
      </c>
      <c r="C228" s="50"/>
      <c r="D228" s="50"/>
      <c r="E228" s="50"/>
      <c r="F228" s="50"/>
      <c r="G228" s="50"/>
      <c r="H228" s="50"/>
      <c r="I228" s="51" t="s">
        <v>303</v>
      </c>
      <c r="J228" s="22">
        <f t="shared" si="36"/>
        <v>1386000</v>
      </c>
      <c r="K228" s="22">
        <f t="shared" si="36"/>
        <v>1386000</v>
      </c>
      <c r="L228" s="89">
        <f t="shared" si="24"/>
        <v>100</v>
      </c>
    </row>
    <row r="229" spans="1:12" ht="32.25" customHeight="1" x14ac:dyDescent="0.2">
      <c r="A229" s="28" t="s">
        <v>309</v>
      </c>
      <c r="B229" s="26" t="s">
        <v>61</v>
      </c>
      <c r="C229" s="50"/>
      <c r="D229" s="50"/>
      <c r="E229" s="50"/>
      <c r="F229" s="50"/>
      <c r="G229" s="50"/>
      <c r="H229" s="50"/>
      <c r="I229" s="51" t="s">
        <v>311</v>
      </c>
      <c r="J229" s="22">
        <f t="shared" si="36"/>
        <v>1386000</v>
      </c>
      <c r="K229" s="22">
        <f t="shared" si="36"/>
        <v>1386000</v>
      </c>
      <c r="L229" s="89">
        <f t="shared" si="24"/>
        <v>100</v>
      </c>
    </row>
    <row r="230" spans="1:12" ht="19.5" customHeight="1" x14ac:dyDescent="0.2">
      <c r="A230" s="28" t="s">
        <v>330</v>
      </c>
      <c r="B230" s="26" t="s">
        <v>61</v>
      </c>
      <c r="C230" s="50"/>
      <c r="D230" s="50"/>
      <c r="E230" s="50"/>
      <c r="F230" s="50"/>
      <c r="G230" s="50"/>
      <c r="H230" s="50"/>
      <c r="I230" s="51" t="s">
        <v>331</v>
      </c>
      <c r="J230" s="27">
        <v>1386000</v>
      </c>
      <c r="K230" s="27">
        <v>1386000</v>
      </c>
      <c r="L230" s="89">
        <f t="shared" si="24"/>
        <v>100</v>
      </c>
    </row>
    <row r="231" spans="1:12" ht="35.85" customHeight="1" outlineLevel="1" x14ac:dyDescent="0.2">
      <c r="A231" s="75" t="s">
        <v>162</v>
      </c>
      <c r="B231" s="3" t="s">
        <v>13</v>
      </c>
      <c r="C231" s="21"/>
      <c r="D231" s="21"/>
      <c r="E231" s="21"/>
      <c r="F231" s="21"/>
      <c r="G231" s="21"/>
      <c r="H231" s="21"/>
      <c r="I231" s="3" t="s">
        <v>303</v>
      </c>
      <c r="J231" s="71">
        <f>J232+J252+J289+J327+J320</f>
        <v>374800518.60999995</v>
      </c>
      <c r="K231" s="71">
        <f>K232+K252+K289+K327+K320</f>
        <v>365900683.83999991</v>
      </c>
      <c r="L231" s="87">
        <f t="shared" si="24"/>
        <v>97.625447583955776</v>
      </c>
    </row>
    <row r="232" spans="1:12" ht="24" customHeight="1" outlineLevel="1" x14ac:dyDescent="0.2">
      <c r="A232" s="44" t="s">
        <v>14</v>
      </c>
      <c r="B232" s="20" t="s">
        <v>15</v>
      </c>
      <c r="C232" s="21"/>
      <c r="D232" s="21"/>
      <c r="E232" s="21"/>
      <c r="F232" s="21"/>
      <c r="G232" s="21"/>
      <c r="H232" s="21"/>
      <c r="I232" s="20" t="s">
        <v>303</v>
      </c>
      <c r="J232" s="22">
        <f>J233+J240+J244+J248</f>
        <v>86765007.969999999</v>
      </c>
      <c r="K232" s="27">
        <f>K233+K240+K244+K248</f>
        <v>86765005.969999999</v>
      </c>
      <c r="L232" s="89">
        <f t="shared" si="24"/>
        <v>99.99999769492328</v>
      </c>
    </row>
    <row r="233" spans="1:12" ht="30.75" customHeight="1" outlineLevel="1" x14ac:dyDescent="0.2">
      <c r="A233" s="53" t="s">
        <v>81</v>
      </c>
      <c r="B233" s="31" t="s">
        <v>82</v>
      </c>
      <c r="C233" s="21"/>
      <c r="D233" s="21"/>
      <c r="E233" s="21"/>
      <c r="F233" s="21"/>
      <c r="G233" s="21"/>
      <c r="H233" s="21"/>
      <c r="I233" s="31" t="s">
        <v>303</v>
      </c>
      <c r="J233" s="33">
        <f>J237+J234</f>
        <v>82911569.609999999</v>
      </c>
      <c r="K233" s="32">
        <f>K237+K234</f>
        <v>82911567.609999999</v>
      </c>
      <c r="L233" s="88">
        <f t="shared" si="24"/>
        <v>99.999997587791412</v>
      </c>
    </row>
    <row r="234" spans="1:12" ht="35.85" customHeight="1" outlineLevel="1" x14ac:dyDescent="0.2">
      <c r="A234" s="44" t="s">
        <v>17</v>
      </c>
      <c r="B234" s="20" t="s">
        <v>18</v>
      </c>
      <c r="C234" s="21"/>
      <c r="D234" s="21"/>
      <c r="E234" s="21"/>
      <c r="F234" s="21"/>
      <c r="G234" s="21"/>
      <c r="H234" s="21"/>
      <c r="I234" s="20" t="s">
        <v>303</v>
      </c>
      <c r="J234" s="22">
        <f>J235</f>
        <v>35575383.609999999</v>
      </c>
      <c r="K234" s="22">
        <f>K235</f>
        <v>35575381.609999999</v>
      </c>
      <c r="L234" s="89">
        <f t="shared" si="24"/>
        <v>99.999994378135113</v>
      </c>
    </row>
    <row r="235" spans="1:12" ht="30.75" customHeight="1" outlineLevel="1" x14ac:dyDescent="0.2">
      <c r="A235" s="19" t="s">
        <v>309</v>
      </c>
      <c r="B235" s="20" t="s">
        <v>18</v>
      </c>
      <c r="C235" s="21"/>
      <c r="D235" s="21"/>
      <c r="E235" s="21"/>
      <c r="F235" s="21"/>
      <c r="G235" s="21"/>
      <c r="H235" s="21"/>
      <c r="I235" s="20" t="s">
        <v>311</v>
      </c>
      <c r="J235" s="22">
        <f>J236</f>
        <v>35575383.609999999</v>
      </c>
      <c r="K235" s="23">
        <f>K236</f>
        <v>35575381.609999999</v>
      </c>
      <c r="L235" s="89">
        <f t="shared" ref="L235:L236" si="37">K235/J235*100</f>
        <v>99.999994378135113</v>
      </c>
    </row>
    <row r="236" spans="1:12" ht="20.25" customHeight="1" outlineLevel="1" x14ac:dyDescent="0.2">
      <c r="A236" s="19" t="s">
        <v>310</v>
      </c>
      <c r="B236" s="20" t="s">
        <v>18</v>
      </c>
      <c r="C236" s="21"/>
      <c r="D236" s="21"/>
      <c r="E236" s="21"/>
      <c r="F236" s="21"/>
      <c r="G236" s="21"/>
      <c r="H236" s="21"/>
      <c r="I236" s="20" t="s">
        <v>312</v>
      </c>
      <c r="J236" s="22">
        <v>35575383.609999999</v>
      </c>
      <c r="K236" s="22">
        <v>35575381.609999999</v>
      </c>
      <c r="L236" s="89">
        <f t="shared" si="37"/>
        <v>99.999994378135113</v>
      </c>
    </row>
    <row r="237" spans="1:12" ht="45.75" customHeight="1" outlineLevel="1" x14ac:dyDescent="0.2">
      <c r="A237" s="44" t="s">
        <v>2</v>
      </c>
      <c r="B237" s="20" t="s">
        <v>16</v>
      </c>
      <c r="C237" s="21"/>
      <c r="D237" s="21"/>
      <c r="E237" s="21"/>
      <c r="F237" s="21"/>
      <c r="G237" s="21"/>
      <c r="H237" s="21"/>
      <c r="I237" s="20" t="s">
        <v>303</v>
      </c>
      <c r="J237" s="22">
        <f>J238</f>
        <v>47336186</v>
      </c>
      <c r="K237" s="22">
        <f>K238</f>
        <v>47336186</v>
      </c>
      <c r="L237" s="89">
        <f t="shared" si="24"/>
        <v>100</v>
      </c>
    </row>
    <row r="238" spans="1:12" ht="30.75" customHeight="1" outlineLevel="1" x14ac:dyDescent="0.2">
      <c r="A238" s="19" t="s">
        <v>309</v>
      </c>
      <c r="B238" s="20" t="s">
        <v>16</v>
      </c>
      <c r="C238" s="21"/>
      <c r="D238" s="21"/>
      <c r="E238" s="21"/>
      <c r="F238" s="21"/>
      <c r="G238" s="21"/>
      <c r="H238" s="21"/>
      <c r="I238" s="20" t="s">
        <v>311</v>
      </c>
      <c r="J238" s="22">
        <f>J239</f>
        <v>47336186</v>
      </c>
      <c r="K238" s="23">
        <f>K239</f>
        <v>47336186</v>
      </c>
      <c r="L238" s="89">
        <f t="shared" si="24"/>
        <v>100</v>
      </c>
    </row>
    <row r="239" spans="1:12" ht="20.25" customHeight="1" outlineLevel="1" x14ac:dyDescent="0.2">
      <c r="A239" s="19" t="s">
        <v>310</v>
      </c>
      <c r="B239" s="20" t="s">
        <v>16</v>
      </c>
      <c r="C239" s="21"/>
      <c r="D239" s="21"/>
      <c r="E239" s="21"/>
      <c r="F239" s="21"/>
      <c r="G239" s="21"/>
      <c r="H239" s="21"/>
      <c r="I239" s="20" t="s">
        <v>312</v>
      </c>
      <c r="J239" s="22">
        <v>47336186</v>
      </c>
      <c r="K239" s="22">
        <v>47336186</v>
      </c>
      <c r="L239" s="89">
        <f t="shared" si="24"/>
        <v>100</v>
      </c>
    </row>
    <row r="240" spans="1:12" ht="30" customHeight="1" outlineLevel="1" x14ac:dyDescent="0.2">
      <c r="A240" s="53" t="s">
        <v>83</v>
      </c>
      <c r="B240" s="31" t="s">
        <v>84</v>
      </c>
      <c r="C240" s="21"/>
      <c r="D240" s="21"/>
      <c r="E240" s="21"/>
      <c r="F240" s="21"/>
      <c r="G240" s="21"/>
      <c r="H240" s="21"/>
      <c r="I240" s="31" t="s">
        <v>303</v>
      </c>
      <c r="J240" s="33">
        <f t="shared" ref="J240:K242" si="38">J241</f>
        <v>1725030</v>
      </c>
      <c r="K240" s="32">
        <f t="shared" si="38"/>
        <v>1725030</v>
      </c>
      <c r="L240" s="88">
        <f t="shared" si="24"/>
        <v>100</v>
      </c>
    </row>
    <row r="241" spans="1:12" ht="24" customHeight="1" outlineLevel="1" x14ac:dyDescent="0.2">
      <c r="A241" s="44" t="s">
        <v>55</v>
      </c>
      <c r="B241" s="20" t="s">
        <v>20</v>
      </c>
      <c r="C241" s="21"/>
      <c r="D241" s="21"/>
      <c r="E241" s="21"/>
      <c r="F241" s="21"/>
      <c r="G241" s="21"/>
      <c r="H241" s="21"/>
      <c r="I241" s="20" t="s">
        <v>303</v>
      </c>
      <c r="J241" s="22">
        <f t="shared" si="38"/>
        <v>1725030</v>
      </c>
      <c r="K241" s="23">
        <f t="shared" si="38"/>
        <v>1725030</v>
      </c>
      <c r="L241" s="89">
        <f t="shared" si="24"/>
        <v>100</v>
      </c>
    </row>
    <row r="242" spans="1:12" ht="30.75" customHeight="1" outlineLevel="1" x14ac:dyDescent="0.2">
      <c r="A242" s="19" t="s">
        <v>309</v>
      </c>
      <c r="B242" s="20" t="s">
        <v>20</v>
      </c>
      <c r="C242" s="21"/>
      <c r="D242" s="21"/>
      <c r="E242" s="21"/>
      <c r="F242" s="21"/>
      <c r="G242" s="21"/>
      <c r="H242" s="21"/>
      <c r="I242" s="20" t="s">
        <v>311</v>
      </c>
      <c r="J242" s="22">
        <f t="shared" si="38"/>
        <v>1725030</v>
      </c>
      <c r="K242" s="23">
        <f t="shared" si="38"/>
        <v>1725030</v>
      </c>
      <c r="L242" s="89">
        <f t="shared" ref="L242:L243" si="39">K242/J242*100</f>
        <v>100</v>
      </c>
    </row>
    <row r="243" spans="1:12" ht="20.25" customHeight="1" outlineLevel="1" x14ac:dyDescent="0.2">
      <c r="A243" s="19" t="s">
        <v>310</v>
      </c>
      <c r="B243" s="20" t="s">
        <v>20</v>
      </c>
      <c r="C243" s="21"/>
      <c r="D243" s="21"/>
      <c r="E243" s="21"/>
      <c r="F243" s="21"/>
      <c r="G243" s="21"/>
      <c r="H243" s="21"/>
      <c r="I243" s="20" t="s">
        <v>312</v>
      </c>
      <c r="J243" s="27">
        <v>1725030</v>
      </c>
      <c r="K243" s="27">
        <v>1725030</v>
      </c>
      <c r="L243" s="89">
        <f t="shared" si="39"/>
        <v>100</v>
      </c>
    </row>
    <row r="244" spans="1:12" ht="29.25" customHeight="1" outlineLevel="1" x14ac:dyDescent="0.2">
      <c r="A244" s="53" t="s">
        <v>164</v>
      </c>
      <c r="B244" s="31" t="s">
        <v>163</v>
      </c>
      <c r="C244" s="43"/>
      <c r="D244" s="43"/>
      <c r="E244" s="43"/>
      <c r="F244" s="43"/>
      <c r="G244" s="43"/>
      <c r="H244" s="43"/>
      <c r="I244" s="31" t="s">
        <v>303</v>
      </c>
      <c r="J244" s="33">
        <f t="shared" ref="J244:K246" si="40">J245</f>
        <v>1567650.66</v>
      </c>
      <c r="K244" s="33">
        <f t="shared" si="40"/>
        <v>1567650.66</v>
      </c>
      <c r="L244" s="88">
        <f t="shared" si="24"/>
        <v>100</v>
      </c>
    </row>
    <row r="245" spans="1:12" ht="33" customHeight="1" outlineLevel="1" x14ac:dyDescent="0.2">
      <c r="A245" s="44" t="s">
        <v>165</v>
      </c>
      <c r="B245" s="20" t="s">
        <v>166</v>
      </c>
      <c r="C245" s="21"/>
      <c r="D245" s="21"/>
      <c r="E245" s="21"/>
      <c r="F245" s="21"/>
      <c r="G245" s="21"/>
      <c r="H245" s="21"/>
      <c r="I245" s="20" t="s">
        <v>303</v>
      </c>
      <c r="J245" s="22">
        <f t="shared" si="40"/>
        <v>1567650.66</v>
      </c>
      <c r="K245" s="22">
        <f t="shared" si="40"/>
        <v>1567650.66</v>
      </c>
      <c r="L245" s="89">
        <f t="shared" si="24"/>
        <v>100</v>
      </c>
    </row>
    <row r="246" spans="1:12" ht="30.75" customHeight="1" outlineLevel="1" x14ac:dyDescent="0.2">
      <c r="A246" s="19" t="s">
        <v>309</v>
      </c>
      <c r="B246" s="20" t="s">
        <v>166</v>
      </c>
      <c r="C246" s="21"/>
      <c r="D246" s="21"/>
      <c r="E246" s="21"/>
      <c r="F246" s="21"/>
      <c r="G246" s="21"/>
      <c r="H246" s="21"/>
      <c r="I246" s="20" t="s">
        <v>311</v>
      </c>
      <c r="J246" s="22">
        <f t="shared" si="40"/>
        <v>1567650.66</v>
      </c>
      <c r="K246" s="23">
        <f t="shared" si="40"/>
        <v>1567650.66</v>
      </c>
      <c r="L246" s="89">
        <f t="shared" si="24"/>
        <v>100</v>
      </c>
    </row>
    <row r="247" spans="1:12" ht="20.25" customHeight="1" outlineLevel="1" x14ac:dyDescent="0.2">
      <c r="A247" s="19" t="s">
        <v>310</v>
      </c>
      <c r="B247" s="20" t="s">
        <v>166</v>
      </c>
      <c r="C247" s="21"/>
      <c r="D247" s="21"/>
      <c r="E247" s="21"/>
      <c r="F247" s="21"/>
      <c r="G247" s="21"/>
      <c r="H247" s="21"/>
      <c r="I247" s="20" t="s">
        <v>312</v>
      </c>
      <c r="J247" s="22">
        <v>1567650.66</v>
      </c>
      <c r="K247" s="22">
        <v>1567650.66</v>
      </c>
      <c r="L247" s="89">
        <f t="shared" si="24"/>
        <v>100</v>
      </c>
    </row>
    <row r="248" spans="1:12" ht="33.75" customHeight="1" outlineLevel="1" x14ac:dyDescent="0.2">
      <c r="A248" s="53" t="s">
        <v>168</v>
      </c>
      <c r="B248" s="31" t="s">
        <v>167</v>
      </c>
      <c r="C248" s="43"/>
      <c r="D248" s="43"/>
      <c r="E248" s="43"/>
      <c r="F248" s="43"/>
      <c r="G248" s="43"/>
      <c r="H248" s="43"/>
      <c r="I248" s="31" t="s">
        <v>303</v>
      </c>
      <c r="J248" s="33">
        <f t="shared" ref="J248:K250" si="41">J249</f>
        <v>560757.69999999995</v>
      </c>
      <c r="K248" s="33">
        <f t="shared" si="41"/>
        <v>560757.69999999995</v>
      </c>
      <c r="L248" s="88">
        <f t="shared" si="24"/>
        <v>100</v>
      </c>
    </row>
    <row r="249" spans="1:12" ht="31.5" customHeight="1" outlineLevel="1" x14ac:dyDescent="0.2">
      <c r="A249" s="44" t="s">
        <v>169</v>
      </c>
      <c r="B249" s="20" t="s">
        <v>170</v>
      </c>
      <c r="C249" s="21"/>
      <c r="D249" s="21"/>
      <c r="E249" s="21"/>
      <c r="F249" s="21"/>
      <c r="G249" s="21"/>
      <c r="H249" s="21"/>
      <c r="I249" s="20" t="s">
        <v>303</v>
      </c>
      <c r="J249" s="22">
        <f t="shared" si="41"/>
        <v>560757.69999999995</v>
      </c>
      <c r="K249" s="22">
        <f t="shared" si="41"/>
        <v>560757.69999999995</v>
      </c>
      <c r="L249" s="89">
        <f t="shared" si="24"/>
        <v>100</v>
      </c>
    </row>
    <row r="250" spans="1:12" ht="30.75" customHeight="1" outlineLevel="1" x14ac:dyDescent="0.2">
      <c r="A250" s="19" t="s">
        <v>309</v>
      </c>
      <c r="B250" s="20" t="s">
        <v>170</v>
      </c>
      <c r="C250" s="21"/>
      <c r="D250" s="21"/>
      <c r="E250" s="21"/>
      <c r="F250" s="21"/>
      <c r="G250" s="21"/>
      <c r="H250" s="21"/>
      <c r="I250" s="20" t="s">
        <v>311</v>
      </c>
      <c r="J250" s="22">
        <f t="shared" si="41"/>
        <v>560757.69999999995</v>
      </c>
      <c r="K250" s="23">
        <f t="shared" si="41"/>
        <v>560757.69999999995</v>
      </c>
      <c r="L250" s="89">
        <f t="shared" ref="L250:L251" si="42">K250/J250*100</f>
        <v>100</v>
      </c>
    </row>
    <row r="251" spans="1:12" ht="20.25" customHeight="1" outlineLevel="1" x14ac:dyDescent="0.2">
      <c r="A251" s="19" t="s">
        <v>310</v>
      </c>
      <c r="B251" s="20" t="s">
        <v>170</v>
      </c>
      <c r="C251" s="21"/>
      <c r="D251" s="21"/>
      <c r="E251" s="21"/>
      <c r="F251" s="21"/>
      <c r="G251" s="21"/>
      <c r="H251" s="21"/>
      <c r="I251" s="20" t="s">
        <v>312</v>
      </c>
      <c r="J251" s="27">
        <v>560757.69999999995</v>
      </c>
      <c r="K251" s="27">
        <v>560757.69999999995</v>
      </c>
      <c r="L251" s="89">
        <f t="shared" si="42"/>
        <v>100</v>
      </c>
    </row>
    <row r="252" spans="1:12" ht="18.75" customHeight="1" outlineLevel="1" x14ac:dyDescent="0.2">
      <c r="A252" s="44" t="s">
        <v>21</v>
      </c>
      <c r="B252" s="20" t="s">
        <v>85</v>
      </c>
      <c r="C252" s="21"/>
      <c r="D252" s="21"/>
      <c r="E252" s="21"/>
      <c r="F252" s="21"/>
      <c r="G252" s="21"/>
      <c r="H252" s="21"/>
      <c r="I252" s="20" t="s">
        <v>303</v>
      </c>
      <c r="J252" s="22">
        <f>J253+J263+J267+J271+J281+J285</f>
        <v>249050891.19999999</v>
      </c>
      <c r="K252" s="22">
        <f>K253+K263+K267+K271+K281+K285</f>
        <v>240694843.25999996</v>
      </c>
      <c r="L252" s="89">
        <f t="shared" si="24"/>
        <v>96.644843188579586</v>
      </c>
    </row>
    <row r="253" spans="1:12" ht="35.85" customHeight="1" outlineLevel="1" x14ac:dyDescent="0.2">
      <c r="A253" s="53" t="s">
        <v>86</v>
      </c>
      <c r="B253" s="31" t="s">
        <v>87</v>
      </c>
      <c r="C253" s="21"/>
      <c r="D253" s="21"/>
      <c r="E253" s="21"/>
      <c r="F253" s="21"/>
      <c r="G253" s="21"/>
      <c r="H253" s="21"/>
      <c r="I253" s="31" t="s">
        <v>303</v>
      </c>
      <c r="J253" s="33">
        <f>J254+J257+J260</f>
        <v>218398794.99000001</v>
      </c>
      <c r="K253" s="33">
        <f>K254+K257+K260</f>
        <v>215575894.01999998</v>
      </c>
      <c r="L253" s="88">
        <f t="shared" si="24"/>
        <v>98.707455794282524</v>
      </c>
    </row>
    <row r="254" spans="1:12" ht="46.5" customHeight="1" outlineLevel="1" x14ac:dyDescent="0.2">
      <c r="A254" s="44" t="s">
        <v>288</v>
      </c>
      <c r="B254" s="20" t="s">
        <v>287</v>
      </c>
      <c r="C254" s="21"/>
      <c r="D254" s="21"/>
      <c r="E254" s="21"/>
      <c r="F254" s="21"/>
      <c r="G254" s="21"/>
      <c r="H254" s="21"/>
      <c r="I254" s="20" t="s">
        <v>303</v>
      </c>
      <c r="J254" s="22">
        <f>J255</f>
        <v>16848000</v>
      </c>
      <c r="K254" s="22">
        <f>K255</f>
        <v>14025099.050000001</v>
      </c>
      <c r="L254" s="89">
        <f t="shared" si="24"/>
        <v>83.244889897910738</v>
      </c>
    </row>
    <row r="255" spans="1:12" ht="30.75" customHeight="1" outlineLevel="1" x14ac:dyDescent="0.2">
      <c r="A255" s="19" t="s">
        <v>309</v>
      </c>
      <c r="B255" s="20" t="s">
        <v>287</v>
      </c>
      <c r="C255" s="21"/>
      <c r="D255" s="21"/>
      <c r="E255" s="21"/>
      <c r="F255" s="21"/>
      <c r="G255" s="21"/>
      <c r="H255" s="21"/>
      <c r="I255" s="20" t="s">
        <v>311</v>
      </c>
      <c r="J255" s="22">
        <f>J256</f>
        <v>16848000</v>
      </c>
      <c r="K255" s="23">
        <f>K256</f>
        <v>14025099.050000001</v>
      </c>
      <c r="L255" s="89">
        <f t="shared" ref="L255:L256" si="43">K255/J255*100</f>
        <v>83.244889897910738</v>
      </c>
    </row>
    <row r="256" spans="1:12" ht="20.25" customHeight="1" outlineLevel="1" x14ac:dyDescent="0.2">
      <c r="A256" s="19" t="s">
        <v>310</v>
      </c>
      <c r="B256" s="20" t="s">
        <v>287</v>
      </c>
      <c r="C256" s="21"/>
      <c r="D256" s="21"/>
      <c r="E256" s="21"/>
      <c r="F256" s="21"/>
      <c r="G256" s="21"/>
      <c r="H256" s="21"/>
      <c r="I256" s="20" t="s">
        <v>312</v>
      </c>
      <c r="J256" s="27">
        <v>16848000</v>
      </c>
      <c r="K256" s="39">
        <v>14025099.050000001</v>
      </c>
      <c r="L256" s="89">
        <f t="shared" si="43"/>
        <v>83.244889897910738</v>
      </c>
    </row>
    <row r="257" spans="1:12" ht="35.85" customHeight="1" outlineLevel="1" x14ac:dyDescent="0.2">
      <c r="A257" s="44" t="s">
        <v>22</v>
      </c>
      <c r="B257" s="20" t="s">
        <v>23</v>
      </c>
      <c r="C257" s="21"/>
      <c r="D257" s="21"/>
      <c r="E257" s="21"/>
      <c r="F257" s="21"/>
      <c r="G257" s="21"/>
      <c r="H257" s="21"/>
      <c r="I257" s="20" t="s">
        <v>303</v>
      </c>
      <c r="J257" s="22">
        <f>J258</f>
        <v>66128337.990000002</v>
      </c>
      <c r="K257" s="22">
        <f>K258</f>
        <v>66128337.990000002</v>
      </c>
      <c r="L257" s="89">
        <f t="shared" si="24"/>
        <v>100</v>
      </c>
    </row>
    <row r="258" spans="1:12" ht="30.75" customHeight="1" outlineLevel="1" x14ac:dyDescent="0.2">
      <c r="A258" s="19" t="s">
        <v>309</v>
      </c>
      <c r="B258" s="20" t="s">
        <v>23</v>
      </c>
      <c r="C258" s="21"/>
      <c r="D258" s="21"/>
      <c r="E258" s="21"/>
      <c r="F258" s="21"/>
      <c r="G258" s="21"/>
      <c r="H258" s="21"/>
      <c r="I258" s="20" t="s">
        <v>311</v>
      </c>
      <c r="J258" s="22">
        <f>J259</f>
        <v>66128337.990000002</v>
      </c>
      <c r="K258" s="23">
        <f>K259</f>
        <v>66128337.990000002</v>
      </c>
      <c r="L258" s="89">
        <f t="shared" si="24"/>
        <v>100</v>
      </c>
    </row>
    <row r="259" spans="1:12" ht="20.25" customHeight="1" outlineLevel="1" x14ac:dyDescent="0.2">
      <c r="A259" s="19" t="s">
        <v>310</v>
      </c>
      <c r="B259" s="20" t="s">
        <v>23</v>
      </c>
      <c r="C259" s="21"/>
      <c r="D259" s="21"/>
      <c r="E259" s="21"/>
      <c r="F259" s="21"/>
      <c r="G259" s="21"/>
      <c r="H259" s="21"/>
      <c r="I259" s="20" t="s">
        <v>312</v>
      </c>
      <c r="J259" s="22">
        <v>66128337.990000002</v>
      </c>
      <c r="K259" s="22">
        <v>66128337.990000002</v>
      </c>
      <c r="L259" s="89">
        <f t="shared" si="24"/>
        <v>100</v>
      </c>
    </row>
    <row r="260" spans="1:12" ht="50.25" customHeight="1" outlineLevel="1" x14ac:dyDescent="0.2">
      <c r="A260" s="44" t="s">
        <v>88</v>
      </c>
      <c r="B260" s="20" t="s">
        <v>24</v>
      </c>
      <c r="C260" s="21"/>
      <c r="D260" s="21"/>
      <c r="E260" s="21"/>
      <c r="F260" s="21"/>
      <c r="G260" s="21"/>
      <c r="H260" s="21"/>
      <c r="I260" s="20" t="s">
        <v>303</v>
      </c>
      <c r="J260" s="22">
        <f>J261</f>
        <v>135422457</v>
      </c>
      <c r="K260" s="22">
        <f>K261</f>
        <v>135422456.97999999</v>
      </c>
      <c r="L260" s="89">
        <f t="shared" si="24"/>
        <v>99.999999985231398</v>
      </c>
    </row>
    <row r="261" spans="1:12" ht="30.75" customHeight="1" outlineLevel="1" x14ac:dyDescent="0.2">
      <c r="A261" s="19" t="s">
        <v>309</v>
      </c>
      <c r="B261" s="20" t="s">
        <v>24</v>
      </c>
      <c r="C261" s="21"/>
      <c r="D261" s="21"/>
      <c r="E261" s="21"/>
      <c r="F261" s="21"/>
      <c r="G261" s="21"/>
      <c r="H261" s="21"/>
      <c r="I261" s="20" t="s">
        <v>311</v>
      </c>
      <c r="J261" s="22">
        <f>J262</f>
        <v>135422457</v>
      </c>
      <c r="K261" s="23">
        <f>K262</f>
        <v>135422456.97999999</v>
      </c>
      <c r="L261" s="89">
        <f t="shared" ref="L261:L266" si="44">K261/J261*100</f>
        <v>99.999999985231398</v>
      </c>
    </row>
    <row r="262" spans="1:12" ht="20.25" customHeight="1" outlineLevel="1" x14ac:dyDescent="0.2">
      <c r="A262" s="19" t="s">
        <v>310</v>
      </c>
      <c r="B262" s="20" t="s">
        <v>24</v>
      </c>
      <c r="C262" s="21"/>
      <c r="D262" s="21"/>
      <c r="E262" s="21"/>
      <c r="F262" s="21"/>
      <c r="G262" s="21"/>
      <c r="H262" s="21"/>
      <c r="I262" s="20" t="s">
        <v>312</v>
      </c>
      <c r="J262" s="22">
        <v>135422457</v>
      </c>
      <c r="K262" s="22">
        <v>135422456.97999999</v>
      </c>
      <c r="L262" s="89">
        <f t="shared" si="44"/>
        <v>99.999999985231398</v>
      </c>
    </row>
    <row r="263" spans="1:12" ht="20.25" customHeight="1" outlineLevel="1" x14ac:dyDescent="0.2">
      <c r="A263" s="28" t="s">
        <v>425</v>
      </c>
      <c r="B263" s="26" t="s">
        <v>427</v>
      </c>
      <c r="C263" s="34"/>
      <c r="D263" s="34"/>
      <c r="E263" s="34"/>
      <c r="F263" s="34"/>
      <c r="G263" s="34"/>
      <c r="H263" s="34"/>
      <c r="I263" s="26" t="s">
        <v>303</v>
      </c>
      <c r="J263" s="22">
        <f t="shared" ref="J263:K265" si="45">J264</f>
        <v>830000</v>
      </c>
      <c r="K263" s="22">
        <f t="shared" si="45"/>
        <v>828870.96</v>
      </c>
      <c r="L263" s="89">
        <f t="shared" si="44"/>
        <v>99.863971084337351</v>
      </c>
    </row>
    <row r="264" spans="1:12" ht="32.25" customHeight="1" outlineLevel="1" x14ac:dyDescent="0.2">
      <c r="A264" s="28" t="s">
        <v>426</v>
      </c>
      <c r="B264" s="26" t="s">
        <v>428</v>
      </c>
      <c r="C264" s="34"/>
      <c r="D264" s="34"/>
      <c r="E264" s="34"/>
      <c r="F264" s="34"/>
      <c r="G264" s="34"/>
      <c r="H264" s="34"/>
      <c r="I264" s="26" t="s">
        <v>303</v>
      </c>
      <c r="J264" s="22">
        <f t="shared" si="45"/>
        <v>830000</v>
      </c>
      <c r="K264" s="22">
        <f t="shared" si="45"/>
        <v>828870.96</v>
      </c>
      <c r="L264" s="89">
        <f t="shared" si="44"/>
        <v>99.863971084337351</v>
      </c>
    </row>
    <row r="265" spans="1:12" ht="20.25" customHeight="1" outlineLevel="1" x14ac:dyDescent="0.2">
      <c r="A265" s="28" t="s">
        <v>316</v>
      </c>
      <c r="B265" s="26" t="s">
        <v>428</v>
      </c>
      <c r="C265" s="34"/>
      <c r="D265" s="34"/>
      <c r="E265" s="34"/>
      <c r="F265" s="34"/>
      <c r="G265" s="34"/>
      <c r="H265" s="34"/>
      <c r="I265" s="26" t="s">
        <v>318</v>
      </c>
      <c r="J265" s="22">
        <f t="shared" si="45"/>
        <v>830000</v>
      </c>
      <c r="K265" s="22">
        <f t="shared" si="45"/>
        <v>828870.96</v>
      </c>
      <c r="L265" s="89">
        <f t="shared" si="44"/>
        <v>99.863971084337351</v>
      </c>
    </row>
    <row r="266" spans="1:12" ht="31.5" customHeight="1" outlineLevel="1" x14ac:dyDescent="0.2">
      <c r="A266" s="28" t="s">
        <v>320</v>
      </c>
      <c r="B266" s="26" t="s">
        <v>428</v>
      </c>
      <c r="C266" s="34"/>
      <c r="D266" s="34"/>
      <c r="E266" s="34"/>
      <c r="F266" s="34"/>
      <c r="G266" s="34"/>
      <c r="H266" s="34"/>
      <c r="I266" s="26" t="s">
        <v>321</v>
      </c>
      <c r="J266" s="27">
        <v>830000</v>
      </c>
      <c r="K266" s="39">
        <v>828870.96</v>
      </c>
      <c r="L266" s="89">
        <f t="shared" si="44"/>
        <v>99.863971084337351</v>
      </c>
    </row>
    <row r="267" spans="1:12" ht="30" customHeight="1" outlineLevel="1" x14ac:dyDescent="0.2">
      <c r="A267" s="28" t="s">
        <v>257</v>
      </c>
      <c r="B267" s="26" t="s">
        <v>420</v>
      </c>
      <c r="C267" s="26" t="s">
        <v>303</v>
      </c>
      <c r="D267" s="26" t="s">
        <v>420</v>
      </c>
      <c r="E267" s="26" t="s">
        <v>303</v>
      </c>
      <c r="F267" s="26" t="s">
        <v>420</v>
      </c>
      <c r="G267" s="26" t="s">
        <v>303</v>
      </c>
      <c r="H267" s="26" t="s">
        <v>420</v>
      </c>
      <c r="I267" s="26" t="s">
        <v>303</v>
      </c>
      <c r="J267" s="22">
        <f t="shared" ref="J267:K269" si="46">J268</f>
        <v>3609806.07</v>
      </c>
      <c r="K267" s="22">
        <f t="shared" si="46"/>
        <v>3609806.07</v>
      </c>
      <c r="L267" s="89">
        <f t="shared" si="24"/>
        <v>100</v>
      </c>
    </row>
    <row r="268" spans="1:12" ht="38.25" customHeight="1" outlineLevel="1" x14ac:dyDescent="0.2">
      <c r="A268" s="28" t="s">
        <v>419</v>
      </c>
      <c r="B268" s="26" t="s">
        <v>421</v>
      </c>
      <c r="C268" s="26" t="s">
        <v>303</v>
      </c>
      <c r="D268" s="26" t="s">
        <v>421</v>
      </c>
      <c r="E268" s="26" t="s">
        <v>303</v>
      </c>
      <c r="F268" s="26" t="s">
        <v>421</v>
      </c>
      <c r="G268" s="26" t="s">
        <v>303</v>
      </c>
      <c r="H268" s="26" t="s">
        <v>421</v>
      </c>
      <c r="I268" s="26" t="s">
        <v>303</v>
      </c>
      <c r="J268" s="22">
        <f t="shared" si="46"/>
        <v>3609806.07</v>
      </c>
      <c r="K268" s="23">
        <f t="shared" si="46"/>
        <v>3609806.07</v>
      </c>
      <c r="L268" s="89">
        <f t="shared" ref="L268:L270" si="47">K268/J268*100</f>
        <v>100</v>
      </c>
    </row>
    <row r="269" spans="1:12" ht="36" customHeight="1" outlineLevel="1" x14ac:dyDescent="0.2">
      <c r="A269" s="19" t="s">
        <v>309</v>
      </c>
      <c r="B269" s="26" t="s">
        <v>421</v>
      </c>
      <c r="C269" s="26" t="s">
        <v>311</v>
      </c>
      <c r="D269" s="26" t="s">
        <v>421</v>
      </c>
      <c r="E269" s="26" t="s">
        <v>311</v>
      </c>
      <c r="F269" s="26" t="s">
        <v>421</v>
      </c>
      <c r="G269" s="26" t="s">
        <v>311</v>
      </c>
      <c r="H269" s="26" t="s">
        <v>421</v>
      </c>
      <c r="I269" s="26" t="s">
        <v>311</v>
      </c>
      <c r="J269" s="22">
        <f t="shared" si="46"/>
        <v>3609806.07</v>
      </c>
      <c r="K269" s="22">
        <f t="shared" si="46"/>
        <v>3609806.07</v>
      </c>
      <c r="L269" s="89">
        <f t="shared" si="47"/>
        <v>100</v>
      </c>
    </row>
    <row r="270" spans="1:12" ht="20.25" customHeight="1" outlineLevel="1" x14ac:dyDescent="0.2">
      <c r="A270" s="19" t="s">
        <v>310</v>
      </c>
      <c r="B270" s="26" t="s">
        <v>421</v>
      </c>
      <c r="C270" s="26" t="s">
        <v>312</v>
      </c>
      <c r="D270" s="26" t="s">
        <v>421</v>
      </c>
      <c r="E270" s="26" t="s">
        <v>312</v>
      </c>
      <c r="F270" s="26" t="s">
        <v>421</v>
      </c>
      <c r="G270" s="26" t="s">
        <v>312</v>
      </c>
      <c r="H270" s="26" t="s">
        <v>421</v>
      </c>
      <c r="I270" s="26" t="s">
        <v>312</v>
      </c>
      <c r="J270" s="27">
        <v>3609806.07</v>
      </c>
      <c r="K270" s="27">
        <v>3609806.07</v>
      </c>
      <c r="L270" s="89">
        <f t="shared" si="47"/>
        <v>100</v>
      </c>
    </row>
    <row r="271" spans="1:12" ht="33.75" customHeight="1" outlineLevel="1" x14ac:dyDescent="0.2">
      <c r="A271" s="53" t="s">
        <v>89</v>
      </c>
      <c r="B271" s="31" t="s">
        <v>90</v>
      </c>
      <c r="C271" s="21"/>
      <c r="D271" s="21"/>
      <c r="E271" s="21"/>
      <c r="F271" s="21"/>
      <c r="G271" s="21"/>
      <c r="H271" s="21"/>
      <c r="I271" s="20" t="s">
        <v>303</v>
      </c>
      <c r="J271" s="33">
        <f>J272+J275+J278</f>
        <v>20249750</v>
      </c>
      <c r="K271" s="32">
        <f>K272+K275+K278</f>
        <v>14717732.07</v>
      </c>
      <c r="L271" s="88">
        <f t="shared" si="24"/>
        <v>72.681055667353917</v>
      </c>
    </row>
    <row r="272" spans="1:12" ht="23.85" customHeight="1" outlineLevel="1" x14ac:dyDescent="0.2">
      <c r="A272" s="44" t="s">
        <v>19</v>
      </c>
      <c r="B272" s="20" t="s">
        <v>51</v>
      </c>
      <c r="C272" s="21"/>
      <c r="D272" s="21"/>
      <c r="E272" s="21"/>
      <c r="F272" s="21"/>
      <c r="G272" s="21"/>
      <c r="H272" s="21"/>
      <c r="I272" s="20" t="s">
        <v>303</v>
      </c>
      <c r="J272" s="22">
        <f>J273</f>
        <v>311300</v>
      </c>
      <c r="K272" s="22">
        <f>K273</f>
        <v>311300</v>
      </c>
      <c r="L272" s="89">
        <f t="shared" si="24"/>
        <v>100</v>
      </c>
    </row>
    <row r="273" spans="1:12" ht="30.75" customHeight="1" outlineLevel="1" x14ac:dyDescent="0.2">
      <c r="A273" s="19" t="s">
        <v>309</v>
      </c>
      <c r="B273" s="20" t="s">
        <v>51</v>
      </c>
      <c r="C273" s="21"/>
      <c r="D273" s="21"/>
      <c r="E273" s="21"/>
      <c r="F273" s="21"/>
      <c r="G273" s="21"/>
      <c r="H273" s="21"/>
      <c r="I273" s="20" t="s">
        <v>311</v>
      </c>
      <c r="J273" s="22">
        <f>J274</f>
        <v>311300</v>
      </c>
      <c r="K273" s="23">
        <f>K274</f>
        <v>311300</v>
      </c>
      <c r="L273" s="89">
        <f t="shared" si="24"/>
        <v>100</v>
      </c>
    </row>
    <row r="274" spans="1:12" ht="20.25" customHeight="1" outlineLevel="1" x14ac:dyDescent="0.2">
      <c r="A274" s="19" t="s">
        <v>310</v>
      </c>
      <c r="B274" s="20" t="s">
        <v>51</v>
      </c>
      <c r="C274" s="21"/>
      <c r="D274" s="21"/>
      <c r="E274" s="21"/>
      <c r="F274" s="21"/>
      <c r="G274" s="21"/>
      <c r="H274" s="21"/>
      <c r="I274" s="20" t="s">
        <v>312</v>
      </c>
      <c r="J274" s="27">
        <v>311300</v>
      </c>
      <c r="K274" s="27">
        <v>311300</v>
      </c>
      <c r="L274" s="89">
        <f t="shared" si="24"/>
        <v>100</v>
      </c>
    </row>
    <row r="275" spans="1:12" ht="36.75" customHeight="1" outlineLevel="1" x14ac:dyDescent="0.2">
      <c r="A275" s="44" t="s">
        <v>101</v>
      </c>
      <c r="B275" s="20" t="s">
        <v>171</v>
      </c>
      <c r="C275" s="21"/>
      <c r="D275" s="21"/>
      <c r="E275" s="21"/>
      <c r="F275" s="21"/>
      <c r="G275" s="21"/>
      <c r="H275" s="21"/>
      <c r="I275" s="20" t="s">
        <v>303</v>
      </c>
      <c r="J275" s="22">
        <f>J276</f>
        <v>8526350</v>
      </c>
      <c r="K275" s="23">
        <f>K276</f>
        <v>5338920.07</v>
      </c>
      <c r="L275" s="89">
        <f t="shared" si="24"/>
        <v>62.616712544054607</v>
      </c>
    </row>
    <row r="276" spans="1:12" ht="30.75" customHeight="1" outlineLevel="1" x14ac:dyDescent="0.2">
      <c r="A276" s="19" t="s">
        <v>309</v>
      </c>
      <c r="B276" s="20" t="s">
        <v>171</v>
      </c>
      <c r="C276" s="21"/>
      <c r="D276" s="21"/>
      <c r="E276" s="21"/>
      <c r="F276" s="21"/>
      <c r="G276" s="21"/>
      <c r="H276" s="21"/>
      <c r="I276" s="20" t="s">
        <v>311</v>
      </c>
      <c r="J276" s="22">
        <f>J277</f>
        <v>8526350</v>
      </c>
      <c r="K276" s="23">
        <f>K277</f>
        <v>5338920.07</v>
      </c>
      <c r="L276" s="89">
        <f t="shared" ref="L276:L277" si="48">K276/J276*100</f>
        <v>62.616712544054607</v>
      </c>
    </row>
    <row r="277" spans="1:12" ht="20.25" customHeight="1" outlineLevel="1" x14ac:dyDescent="0.2">
      <c r="A277" s="19" t="s">
        <v>310</v>
      </c>
      <c r="B277" s="20" t="s">
        <v>171</v>
      </c>
      <c r="C277" s="21"/>
      <c r="D277" s="21"/>
      <c r="E277" s="21"/>
      <c r="F277" s="21"/>
      <c r="G277" s="21"/>
      <c r="H277" s="21"/>
      <c r="I277" s="20" t="s">
        <v>312</v>
      </c>
      <c r="J277" s="27">
        <v>8526350</v>
      </c>
      <c r="K277" s="39">
        <v>5338920.07</v>
      </c>
      <c r="L277" s="89">
        <f t="shared" si="48"/>
        <v>62.616712544054607</v>
      </c>
    </row>
    <row r="278" spans="1:12" ht="44.25" customHeight="1" outlineLevel="1" x14ac:dyDescent="0.2">
      <c r="A278" s="44" t="s">
        <v>289</v>
      </c>
      <c r="B278" s="26" t="s">
        <v>418</v>
      </c>
      <c r="C278" s="34"/>
      <c r="D278" s="21"/>
      <c r="E278" s="21"/>
      <c r="F278" s="21"/>
      <c r="G278" s="21"/>
      <c r="H278" s="21"/>
      <c r="I278" s="20" t="s">
        <v>303</v>
      </c>
      <c r="J278" s="35">
        <f>J279</f>
        <v>11412100</v>
      </c>
      <c r="K278" s="35">
        <f>K279</f>
        <v>9067512</v>
      </c>
      <c r="L278" s="89">
        <f t="shared" si="24"/>
        <v>79.455244871671297</v>
      </c>
    </row>
    <row r="279" spans="1:12" ht="30.75" customHeight="1" outlineLevel="1" x14ac:dyDescent="0.2">
      <c r="A279" s="19" t="s">
        <v>309</v>
      </c>
      <c r="B279" s="26" t="s">
        <v>418</v>
      </c>
      <c r="C279" s="21"/>
      <c r="D279" s="21"/>
      <c r="E279" s="21"/>
      <c r="F279" s="21"/>
      <c r="G279" s="21"/>
      <c r="H279" s="21"/>
      <c r="I279" s="20" t="s">
        <v>311</v>
      </c>
      <c r="J279" s="22">
        <f>J280</f>
        <v>11412100</v>
      </c>
      <c r="K279" s="23">
        <f>K280</f>
        <v>9067512</v>
      </c>
      <c r="L279" s="89">
        <f t="shared" si="24"/>
        <v>79.455244871671297</v>
      </c>
    </row>
    <row r="280" spans="1:12" ht="20.25" customHeight="1" outlineLevel="1" x14ac:dyDescent="0.2">
      <c r="A280" s="19" t="s">
        <v>310</v>
      </c>
      <c r="B280" s="26" t="s">
        <v>418</v>
      </c>
      <c r="C280" s="21"/>
      <c r="D280" s="21"/>
      <c r="E280" s="21"/>
      <c r="F280" s="21"/>
      <c r="G280" s="21"/>
      <c r="H280" s="21"/>
      <c r="I280" s="20" t="s">
        <v>312</v>
      </c>
      <c r="J280" s="27">
        <v>11412100</v>
      </c>
      <c r="K280" s="39">
        <v>9067512</v>
      </c>
      <c r="L280" s="89">
        <f t="shared" si="24"/>
        <v>79.455244871671297</v>
      </c>
    </row>
    <row r="281" spans="1:12" ht="27.75" customHeight="1" outlineLevel="1" x14ac:dyDescent="0.2">
      <c r="A281" s="53" t="s">
        <v>172</v>
      </c>
      <c r="B281" s="31" t="s">
        <v>173</v>
      </c>
      <c r="C281" s="54" t="e">
        <f>#REF!+#REF!+#REF!+C285</f>
        <v>#REF!</v>
      </c>
      <c r="D281" s="21"/>
      <c r="E281" s="21"/>
      <c r="F281" s="21"/>
      <c r="G281" s="21"/>
      <c r="H281" s="21"/>
      <c r="I281" s="31" t="s">
        <v>303</v>
      </c>
      <c r="J281" s="49">
        <f t="shared" ref="J281:K283" si="49">J282</f>
        <v>4573377.22</v>
      </c>
      <c r="K281" s="49">
        <f t="shared" si="49"/>
        <v>4573377.22</v>
      </c>
      <c r="L281" s="88">
        <f t="shared" si="24"/>
        <v>100</v>
      </c>
    </row>
    <row r="282" spans="1:12" ht="27.75" customHeight="1" outlineLevel="1" x14ac:dyDescent="0.2">
      <c r="A282" s="19" t="s">
        <v>242</v>
      </c>
      <c r="B282" s="20" t="s">
        <v>241</v>
      </c>
      <c r="C282" s="54"/>
      <c r="D282" s="21"/>
      <c r="E282" s="21"/>
      <c r="F282" s="21"/>
      <c r="G282" s="21"/>
      <c r="H282" s="21"/>
      <c r="I282" s="20" t="s">
        <v>303</v>
      </c>
      <c r="J282" s="22">
        <f t="shared" si="49"/>
        <v>4573377.22</v>
      </c>
      <c r="K282" s="22">
        <f t="shared" si="49"/>
        <v>4573377.22</v>
      </c>
      <c r="L282" s="89">
        <f t="shared" si="24"/>
        <v>100</v>
      </c>
    </row>
    <row r="283" spans="1:12" ht="30.75" customHeight="1" outlineLevel="1" x14ac:dyDescent="0.2">
      <c r="A283" s="19" t="s">
        <v>309</v>
      </c>
      <c r="B283" s="20" t="s">
        <v>241</v>
      </c>
      <c r="C283" s="21"/>
      <c r="D283" s="21"/>
      <c r="E283" s="21"/>
      <c r="F283" s="21"/>
      <c r="G283" s="21"/>
      <c r="H283" s="21"/>
      <c r="I283" s="20" t="s">
        <v>311</v>
      </c>
      <c r="J283" s="22">
        <f t="shared" si="49"/>
        <v>4573377.22</v>
      </c>
      <c r="K283" s="23">
        <f t="shared" si="49"/>
        <v>4573377.22</v>
      </c>
      <c r="L283" s="89">
        <f t="shared" ref="L283:L284" si="50">K283/J283*100</f>
        <v>100</v>
      </c>
    </row>
    <row r="284" spans="1:12" ht="20.25" customHeight="1" outlineLevel="1" x14ac:dyDescent="0.2">
      <c r="A284" s="19" t="s">
        <v>310</v>
      </c>
      <c r="B284" s="20" t="s">
        <v>241</v>
      </c>
      <c r="C284" s="21"/>
      <c r="D284" s="21"/>
      <c r="E284" s="21"/>
      <c r="F284" s="21"/>
      <c r="G284" s="21"/>
      <c r="H284" s="21"/>
      <c r="I284" s="20" t="s">
        <v>312</v>
      </c>
      <c r="J284" s="22">
        <v>4573377.22</v>
      </c>
      <c r="K284" s="22">
        <v>4573377.22</v>
      </c>
      <c r="L284" s="89">
        <f t="shared" si="50"/>
        <v>100</v>
      </c>
    </row>
    <row r="285" spans="1:12" ht="33" customHeight="1" outlineLevel="1" x14ac:dyDescent="0.2">
      <c r="A285" s="53" t="s">
        <v>174</v>
      </c>
      <c r="B285" s="31" t="s">
        <v>175</v>
      </c>
      <c r="C285" s="54">
        <f>C286</f>
        <v>877.3</v>
      </c>
      <c r="D285" s="21"/>
      <c r="E285" s="21"/>
      <c r="F285" s="21"/>
      <c r="G285" s="21"/>
      <c r="H285" s="21"/>
      <c r="I285" s="20" t="s">
        <v>303</v>
      </c>
      <c r="J285" s="49">
        <f t="shared" ref="J285:K287" si="51">J286</f>
        <v>1389162.92</v>
      </c>
      <c r="K285" s="49">
        <f t="shared" si="51"/>
        <v>1389162.92</v>
      </c>
      <c r="L285" s="88">
        <f t="shared" ref="L285:L441" si="52">K285/J285*100</f>
        <v>100</v>
      </c>
    </row>
    <row r="286" spans="1:12" ht="33" customHeight="1" outlineLevel="1" x14ac:dyDescent="0.2">
      <c r="A286" s="44" t="s">
        <v>169</v>
      </c>
      <c r="B286" s="20" t="s">
        <v>176</v>
      </c>
      <c r="C286" s="55">
        <v>877.3</v>
      </c>
      <c r="D286" s="21"/>
      <c r="E286" s="21"/>
      <c r="F286" s="21"/>
      <c r="G286" s="21"/>
      <c r="H286" s="21"/>
      <c r="I286" s="20" t="s">
        <v>303</v>
      </c>
      <c r="J286" s="38">
        <f t="shared" si="51"/>
        <v>1389162.92</v>
      </c>
      <c r="K286" s="38">
        <f t="shared" si="51"/>
        <v>1389162.92</v>
      </c>
      <c r="L286" s="89">
        <f t="shared" si="52"/>
        <v>100</v>
      </c>
    </row>
    <row r="287" spans="1:12" ht="30.75" customHeight="1" outlineLevel="1" x14ac:dyDescent="0.2">
      <c r="A287" s="19" t="s">
        <v>309</v>
      </c>
      <c r="B287" s="20" t="s">
        <v>176</v>
      </c>
      <c r="C287" s="21"/>
      <c r="D287" s="21"/>
      <c r="E287" s="21"/>
      <c r="F287" s="21"/>
      <c r="G287" s="21"/>
      <c r="H287" s="21"/>
      <c r="I287" s="20" t="s">
        <v>311</v>
      </c>
      <c r="J287" s="22">
        <f t="shared" si="51"/>
        <v>1389162.92</v>
      </c>
      <c r="K287" s="23">
        <f t="shared" si="51"/>
        <v>1389162.92</v>
      </c>
      <c r="L287" s="89">
        <f t="shared" ref="L287:L288" si="53">K287/J287*100</f>
        <v>100</v>
      </c>
    </row>
    <row r="288" spans="1:12" ht="20.25" customHeight="1" outlineLevel="1" x14ac:dyDescent="0.2">
      <c r="A288" s="19" t="s">
        <v>310</v>
      </c>
      <c r="B288" s="20" t="s">
        <v>176</v>
      </c>
      <c r="C288" s="21"/>
      <c r="D288" s="21"/>
      <c r="E288" s="21"/>
      <c r="F288" s="21"/>
      <c r="G288" s="21"/>
      <c r="H288" s="21"/>
      <c r="I288" s="20" t="s">
        <v>312</v>
      </c>
      <c r="J288" s="27">
        <v>1389162.92</v>
      </c>
      <c r="K288" s="27">
        <v>1389162.92</v>
      </c>
      <c r="L288" s="89">
        <f t="shared" si="53"/>
        <v>100</v>
      </c>
    </row>
    <row r="289" spans="1:12" ht="35.85" customHeight="1" outlineLevel="1" x14ac:dyDescent="0.2">
      <c r="A289" s="44" t="s">
        <v>25</v>
      </c>
      <c r="B289" s="20" t="s">
        <v>26</v>
      </c>
      <c r="C289" s="21"/>
      <c r="D289" s="21"/>
      <c r="E289" s="21"/>
      <c r="F289" s="21"/>
      <c r="G289" s="21"/>
      <c r="H289" s="21"/>
      <c r="I289" s="20" t="s">
        <v>303</v>
      </c>
      <c r="J289" s="22">
        <f>J290+J297+J306+J310+J316</f>
        <v>21643852.999999996</v>
      </c>
      <c r="K289" s="22">
        <f>K290+K297+K306+K310+K316</f>
        <v>21550101.269999996</v>
      </c>
      <c r="L289" s="89">
        <f t="shared" si="52"/>
        <v>99.566843620680658</v>
      </c>
    </row>
    <row r="290" spans="1:12" ht="35.85" customHeight="1" outlineLevel="1" x14ac:dyDescent="0.2">
      <c r="A290" s="53" t="s">
        <v>91</v>
      </c>
      <c r="B290" s="31" t="s">
        <v>92</v>
      </c>
      <c r="C290" s="21"/>
      <c r="D290" s="21"/>
      <c r="E290" s="21"/>
      <c r="F290" s="21"/>
      <c r="G290" s="21"/>
      <c r="H290" s="21"/>
      <c r="I290" s="31" t="s">
        <v>303</v>
      </c>
      <c r="J290" s="33">
        <f>J291+J294</f>
        <v>18005751.939999998</v>
      </c>
      <c r="K290" s="33">
        <f>K291+K294</f>
        <v>18005751.139999997</v>
      </c>
      <c r="L290" s="88">
        <f t="shared" si="52"/>
        <v>99.999995556975335</v>
      </c>
    </row>
    <row r="291" spans="1:12" ht="35.85" customHeight="1" outlineLevel="1" x14ac:dyDescent="0.2">
      <c r="A291" s="44" t="s">
        <v>27</v>
      </c>
      <c r="B291" s="20" t="s">
        <v>28</v>
      </c>
      <c r="C291" s="21"/>
      <c r="D291" s="21"/>
      <c r="E291" s="21"/>
      <c r="F291" s="21"/>
      <c r="G291" s="21"/>
      <c r="H291" s="21"/>
      <c r="I291" s="20" t="s">
        <v>303</v>
      </c>
      <c r="J291" s="22">
        <f>J292</f>
        <v>17233262.789999999</v>
      </c>
      <c r="K291" s="22">
        <f>K292</f>
        <v>17233261.989999998</v>
      </c>
      <c r="L291" s="89">
        <f t="shared" si="52"/>
        <v>99.999995357814655</v>
      </c>
    </row>
    <row r="292" spans="1:12" ht="30.75" customHeight="1" outlineLevel="1" x14ac:dyDescent="0.2">
      <c r="A292" s="19" t="s">
        <v>309</v>
      </c>
      <c r="B292" s="20" t="s">
        <v>28</v>
      </c>
      <c r="C292" s="21"/>
      <c r="D292" s="21"/>
      <c r="E292" s="21"/>
      <c r="F292" s="21"/>
      <c r="G292" s="21"/>
      <c r="H292" s="21"/>
      <c r="I292" s="20" t="s">
        <v>311</v>
      </c>
      <c r="J292" s="22">
        <f>J293</f>
        <v>17233262.789999999</v>
      </c>
      <c r="K292" s="23">
        <f>K293</f>
        <v>17233261.989999998</v>
      </c>
      <c r="L292" s="89">
        <f t="shared" si="52"/>
        <v>99.999995357814655</v>
      </c>
    </row>
    <row r="293" spans="1:12" ht="20.25" customHeight="1" outlineLevel="1" x14ac:dyDescent="0.2">
      <c r="A293" s="19" t="s">
        <v>310</v>
      </c>
      <c r="B293" s="20" t="s">
        <v>28</v>
      </c>
      <c r="C293" s="21"/>
      <c r="D293" s="21"/>
      <c r="E293" s="21"/>
      <c r="F293" s="21"/>
      <c r="G293" s="21"/>
      <c r="H293" s="21"/>
      <c r="I293" s="20" t="s">
        <v>312</v>
      </c>
      <c r="J293" s="22">
        <v>17233262.789999999</v>
      </c>
      <c r="K293" s="22">
        <v>17233261.989999998</v>
      </c>
      <c r="L293" s="89">
        <f t="shared" si="52"/>
        <v>99.999995357814655</v>
      </c>
    </row>
    <row r="294" spans="1:12" ht="20.25" customHeight="1" outlineLevel="1" x14ac:dyDescent="0.2">
      <c r="A294" s="19" t="s">
        <v>422</v>
      </c>
      <c r="B294" s="26" t="s">
        <v>423</v>
      </c>
      <c r="C294" s="21"/>
      <c r="D294" s="21"/>
      <c r="E294" s="21"/>
      <c r="F294" s="21"/>
      <c r="G294" s="21"/>
      <c r="H294" s="21"/>
      <c r="I294" s="26" t="s">
        <v>303</v>
      </c>
      <c r="J294" s="22">
        <f>J295</f>
        <v>772489.15</v>
      </c>
      <c r="K294" s="22">
        <f>K295</f>
        <v>772489.15</v>
      </c>
      <c r="L294" s="89">
        <f t="shared" si="52"/>
        <v>100</v>
      </c>
    </row>
    <row r="295" spans="1:12" ht="20.25" customHeight="1" outlineLevel="1" x14ac:dyDescent="0.2">
      <c r="A295" s="19" t="s">
        <v>309</v>
      </c>
      <c r="B295" s="26" t="s">
        <v>423</v>
      </c>
      <c r="C295" s="21"/>
      <c r="D295" s="21"/>
      <c r="E295" s="21"/>
      <c r="F295" s="21"/>
      <c r="G295" s="21"/>
      <c r="H295" s="21"/>
      <c r="I295" s="26" t="s">
        <v>311</v>
      </c>
      <c r="J295" s="22">
        <f>J296</f>
        <v>772489.15</v>
      </c>
      <c r="K295" s="22">
        <f>K296</f>
        <v>772489.15</v>
      </c>
      <c r="L295" s="89">
        <f t="shared" si="52"/>
        <v>100</v>
      </c>
    </row>
    <row r="296" spans="1:12" ht="20.25" customHeight="1" outlineLevel="1" x14ac:dyDescent="0.2">
      <c r="A296" s="19" t="s">
        <v>310</v>
      </c>
      <c r="B296" s="26" t="s">
        <v>423</v>
      </c>
      <c r="C296" s="21"/>
      <c r="D296" s="21"/>
      <c r="E296" s="21"/>
      <c r="F296" s="21"/>
      <c r="G296" s="21"/>
      <c r="H296" s="21"/>
      <c r="I296" s="26" t="s">
        <v>312</v>
      </c>
      <c r="J296" s="27">
        <v>772489.15</v>
      </c>
      <c r="K296" s="27">
        <v>772489.15</v>
      </c>
      <c r="L296" s="89">
        <f t="shared" si="52"/>
        <v>100</v>
      </c>
    </row>
    <row r="297" spans="1:12" ht="35.85" customHeight="1" outlineLevel="1" x14ac:dyDescent="0.2">
      <c r="A297" s="53" t="s">
        <v>93</v>
      </c>
      <c r="B297" s="31" t="s">
        <v>94</v>
      </c>
      <c r="C297" s="21"/>
      <c r="D297" s="21"/>
      <c r="E297" s="21"/>
      <c r="F297" s="21"/>
      <c r="G297" s="21"/>
      <c r="H297" s="21"/>
      <c r="I297" s="31" t="s">
        <v>303</v>
      </c>
      <c r="J297" s="33">
        <f>J301+J298</f>
        <v>3352316.06</v>
      </c>
      <c r="K297" s="32">
        <f>K301+K298</f>
        <v>3258565.1300000004</v>
      </c>
      <c r="L297" s="88">
        <f t="shared" si="52"/>
        <v>97.20339823805277</v>
      </c>
    </row>
    <row r="298" spans="1:12" ht="35.85" customHeight="1" outlineLevel="1" x14ac:dyDescent="0.2">
      <c r="A298" s="19" t="s">
        <v>244</v>
      </c>
      <c r="B298" s="20" t="s">
        <v>243</v>
      </c>
      <c r="C298" s="21"/>
      <c r="D298" s="21"/>
      <c r="E298" s="21"/>
      <c r="F298" s="21"/>
      <c r="G298" s="21"/>
      <c r="H298" s="21"/>
      <c r="I298" s="20" t="s">
        <v>303</v>
      </c>
      <c r="J298" s="22">
        <f>J299</f>
        <v>1143038.06</v>
      </c>
      <c r="K298" s="22">
        <f>K299</f>
        <v>1143038.06</v>
      </c>
      <c r="L298" s="89">
        <f t="shared" si="52"/>
        <v>100</v>
      </c>
    </row>
    <row r="299" spans="1:12" ht="30.75" customHeight="1" outlineLevel="1" x14ac:dyDescent="0.2">
      <c r="A299" s="19" t="s">
        <v>309</v>
      </c>
      <c r="B299" s="20" t="s">
        <v>243</v>
      </c>
      <c r="C299" s="21"/>
      <c r="D299" s="21"/>
      <c r="E299" s="21"/>
      <c r="F299" s="21"/>
      <c r="G299" s="21"/>
      <c r="H299" s="21"/>
      <c r="I299" s="20" t="s">
        <v>311</v>
      </c>
      <c r="J299" s="22">
        <f>J300</f>
        <v>1143038.06</v>
      </c>
      <c r="K299" s="23">
        <f>K300</f>
        <v>1143038.06</v>
      </c>
      <c r="L299" s="89">
        <f t="shared" ref="L299:L300" si="54">K299/J299*100</f>
        <v>100</v>
      </c>
    </row>
    <row r="300" spans="1:12" ht="20.25" customHeight="1" outlineLevel="1" x14ac:dyDescent="0.2">
      <c r="A300" s="19" t="s">
        <v>310</v>
      </c>
      <c r="B300" s="20" t="s">
        <v>243</v>
      </c>
      <c r="C300" s="21"/>
      <c r="D300" s="21"/>
      <c r="E300" s="21"/>
      <c r="F300" s="21"/>
      <c r="G300" s="21"/>
      <c r="H300" s="21"/>
      <c r="I300" s="20" t="s">
        <v>312</v>
      </c>
      <c r="J300" s="27">
        <v>1143038.06</v>
      </c>
      <c r="K300" s="27">
        <v>1143038.06</v>
      </c>
      <c r="L300" s="89">
        <f t="shared" si="54"/>
        <v>100</v>
      </c>
    </row>
    <row r="301" spans="1:12" ht="35.85" customHeight="1" outlineLevel="1" x14ac:dyDescent="0.2">
      <c r="A301" s="44" t="s">
        <v>3</v>
      </c>
      <c r="B301" s="20" t="s">
        <v>32</v>
      </c>
      <c r="C301" s="21"/>
      <c r="D301" s="21"/>
      <c r="E301" s="21"/>
      <c r="F301" s="21"/>
      <c r="G301" s="21"/>
      <c r="H301" s="21"/>
      <c r="I301" s="20" t="s">
        <v>303</v>
      </c>
      <c r="J301" s="22">
        <f>J302+J304</f>
        <v>2209278</v>
      </c>
      <c r="K301" s="22">
        <f>K302+K304</f>
        <v>2115527.0700000003</v>
      </c>
      <c r="L301" s="89">
        <f t="shared" si="52"/>
        <v>95.756490129354489</v>
      </c>
    </row>
    <row r="302" spans="1:12" ht="38.25" customHeight="1" outlineLevel="1" x14ac:dyDescent="0.2">
      <c r="A302" s="28" t="s">
        <v>316</v>
      </c>
      <c r="B302" s="20" t="s">
        <v>32</v>
      </c>
      <c r="C302" s="21"/>
      <c r="D302" s="21"/>
      <c r="E302" s="21"/>
      <c r="F302" s="21"/>
      <c r="G302" s="21"/>
      <c r="H302" s="21"/>
      <c r="I302" s="20" t="s">
        <v>318</v>
      </c>
      <c r="J302" s="22">
        <f>J303</f>
        <v>200000</v>
      </c>
      <c r="K302" s="23">
        <f>K303</f>
        <v>108750</v>
      </c>
      <c r="L302" s="89">
        <f t="shared" si="52"/>
        <v>54.374999999999993</v>
      </c>
    </row>
    <row r="303" spans="1:12" ht="38.25" customHeight="1" outlineLevel="1" x14ac:dyDescent="0.2">
      <c r="A303" s="28" t="s">
        <v>320</v>
      </c>
      <c r="B303" s="20" t="s">
        <v>32</v>
      </c>
      <c r="C303" s="21"/>
      <c r="D303" s="21"/>
      <c r="E303" s="21"/>
      <c r="F303" s="21"/>
      <c r="G303" s="21"/>
      <c r="H303" s="21"/>
      <c r="I303" s="20" t="s">
        <v>321</v>
      </c>
      <c r="J303" s="27">
        <v>200000</v>
      </c>
      <c r="K303" s="39">
        <v>108750</v>
      </c>
      <c r="L303" s="89">
        <f t="shared" si="52"/>
        <v>54.374999999999993</v>
      </c>
    </row>
    <row r="304" spans="1:12" ht="30.75" customHeight="1" outlineLevel="1" x14ac:dyDescent="0.2">
      <c r="A304" s="19" t="s">
        <v>309</v>
      </c>
      <c r="B304" s="20" t="s">
        <v>32</v>
      </c>
      <c r="C304" s="21"/>
      <c r="D304" s="21"/>
      <c r="E304" s="21"/>
      <c r="F304" s="21"/>
      <c r="G304" s="21"/>
      <c r="H304" s="21"/>
      <c r="I304" s="20" t="s">
        <v>311</v>
      </c>
      <c r="J304" s="22">
        <f>J305</f>
        <v>2009278</v>
      </c>
      <c r="K304" s="23">
        <f>K305</f>
        <v>2006777.07</v>
      </c>
      <c r="L304" s="89">
        <f t="shared" si="52"/>
        <v>99.875530912098782</v>
      </c>
    </row>
    <row r="305" spans="1:12" ht="20.25" customHeight="1" outlineLevel="1" x14ac:dyDescent="0.2">
      <c r="A305" s="19" t="s">
        <v>310</v>
      </c>
      <c r="B305" s="20" t="s">
        <v>32</v>
      </c>
      <c r="C305" s="21"/>
      <c r="D305" s="21"/>
      <c r="E305" s="21"/>
      <c r="F305" s="21"/>
      <c r="G305" s="21"/>
      <c r="H305" s="21"/>
      <c r="I305" s="20" t="s">
        <v>312</v>
      </c>
      <c r="J305" s="27">
        <v>2009278</v>
      </c>
      <c r="K305" s="39">
        <v>2006777.07</v>
      </c>
      <c r="L305" s="89">
        <f t="shared" si="52"/>
        <v>99.875530912098782</v>
      </c>
    </row>
    <row r="306" spans="1:12" ht="35.85" customHeight="1" outlineLevel="1" x14ac:dyDescent="0.2">
      <c r="A306" s="53" t="s">
        <v>247</v>
      </c>
      <c r="B306" s="31" t="s">
        <v>245</v>
      </c>
      <c r="C306" s="48"/>
      <c r="D306" s="43"/>
      <c r="E306" s="43"/>
      <c r="F306" s="43"/>
      <c r="G306" s="43"/>
      <c r="H306" s="43"/>
      <c r="I306" s="31" t="s">
        <v>303</v>
      </c>
      <c r="J306" s="49">
        <f t="shared" ref="J306:K308" si="55">J307</f>
        <v>69065</v>
      </c>
      <c r="K306" s="49">
        <f t="shared" si="55"/>
        <v>69065</v>
      </c>
      <c r="L306" s="88">
        <f t="shared" si="52"/>
        <v>100</v>
      </c>
    </row>
    <row r="307" spans="1:12" ht="35.85" customHeight="1" outlineLevel="1" x14ac:dyDescent="0.2">
      <c r="A307" s="19" t="s">
        <v>248</v>
      </c>
      <c r="B307" s="20" t="s">
        <v>246</v>
      </c>
      <c r="C307" s="34"/>
      <c r="D307" s="21"/>
      <c r="E307" s="21"/>
      <c r="F307" s="21"/>
      <c r="G307" s="21"/>
      <c r="H307" s="21"/>
      <c r="I307" s="20" t="s">
        <v>303</v>
      </c>
      <c r="J307" s="35">
        <f t="shared" si="55"/>
        <v>69065</v>
      </c>
      <c r="K307" s="35">
        <f t="shared" si="55"/>
        <v>69065</v>
      </c>
      <c r="L307" s="89">
        <f t="shared" si="52"/>
        <v>100</v>
      </c>
    </row>
    <row r="308" spans="1:12" ht="30.75" customHeight="1" outlineLevel="1" x14ac:dyDescent="0.2">
      <c r="A308" s="19" t="s">
        <v>309</v>
      </c>
      <c r="B308" s="20" t="s">
        <v>246</v>
      </c>
      <c r="C308" s="21"/>
      <c r="D308" s="21"/>
      <c r="E308" s="21"/>
      <c r="F308" s="21"/>
      <c r="G308" s="21"/>
      <c r="H308" s="21"/>
      <c r="I308" s="20" t="s">
        <v>311</v>
      </c>
      <c r="J308" s="22">
        <f t="shared" si="55"/>
        <v>69065</v>
      </c>
      <c r="K308" s="23">
        <f t="shared" si="55"/>
        <v>69065</v>
      </c>
      <c r="L308" s="89">
        <f t="shared" ref="L308:L309" si="56">K308/J308*100</f>
        <v>100</v>
      </c>
    </row>
    <row r="309" spans="1:12" ht="20.25" customHeight="1" outlineLevel="1" x14ac:dyDescent="0.2">
      <c r="A309" s="19" t="s">
        <v>310</v>
      </c>
      <c r="B309" s="20" t="s">
        <v>246</v>
      </c>
      <c r="C309" s="21"/>
      <c r="D309" s="21"/>
      <c r="E309" s="21"/>
      <c r="F309" s="21"/>
      <c r="G309" s="21"/>
      <c r="H309" s="21"/>
      <c r="I309" s="20" t="s">
        <v>312</v>
      </c>
      <c r="J309" s="27">
        <v>69065</v>
      </c>
      <c r="K309" s="27">
        <v>69065</v>
      </c>
      <c r="L309" s="89">
        <f t="shared" si="56"/>
        <v>100</v>
      </c>
    </row>
    <row r="310" spans="1:12" ht="35.85" customHeight="1" outlineLevel="1" x14ac:dyDescent="0.2">
      <c r="A310" s="42" t="s">
        <v>252</v>
      </c>
      <c r="B310" s="31" t="s">
        <v>250</v>
      </c>
      <c r="C310" s="48"/>
      <c r="D310" s="43"/>
      <c r="E310" s="43"/>
      <c r="F310" s="43"/>
      <c r="G310" s="43"/>
      <c r="H310" s="43"/>
      <c r="I310" s="31" t="s">
        <v>303</v>
      </c>
      <c r="J310" s="49">
        <f t="shared" ref="J310:K314" si="57">J311</f>
        <v>183700</v>
      </c>
      <c r="K310" s="49">
        <f t="shared" si="57"/>
        <v>183700</v>
      </c>
      <c r="L310" s="88">
        <f t="shared" si="52"/>
        <v>100</v>
      </c>
    </row>
    <row r="311" spans="1:12" ht="35.85" customHeight="1" outlineLevel="1" x14ac:dyDescent="0.2">
      <c r="A311" s="19" t="s">
        <v>253</v>
      </c>
      <c r="B311" s="20" t="s">
        <v>251</v>
      </c>
      <c r="C311" s="34"/>
      <c r="D311" s="21"/>
      <c r="E311" s="21"/>
      <c r="F311" s="21"/>
      <c r="G311" s="21"/>
      <c r="H311" s="21"/>
      <c r="I311" s="20" t="s">
        <v>303</v>
      </c>
      <c r="J311" s="35">
        <f>J312+J314</f>
        <v>183700</v>
      </c>
      <c r="K311" s="35">
        <f>K312+K314</f>
        <v>183700</v>
      </c>
      <c r="L311" s="89">
        <f t="shared" si="52"/>
        <v>100</v>
      </c>
    </row>
    <row r="312" spans="1:12" ht="35.85" customHeight="1" outlineLevel="1" x14ac:dyDescent="0.2">
      <c r="A312" s="19" t="s">
        <v>424</v>
      </c>
      <c r="B312" s="26" t="s">
        <v>251</v>
      </c>
      <c r="C312" s="34"/>
      <c r="D312" s="21"/>
      <c r="E312" s="21"/>
      <c r="F312" s="21"/>
      <c r="G312" s="21"/>
      <c r="H312" s="21"/>
      <c r="I312" s="26" t="s">
        <v>304</v>
      </c>
      <c r="J312" s="35">
        <f>J313</f>
        <v>112800</v>
      </c>
      <c r="K312" s="35">
        <f>K313</f>
        <v>112800</v>
      </c>
      <c r="L312" s="89">
        <f t="shared" si="52"/>
        <v>100</v>
      </c>
    </row>
    <row r="313" spans="1:12" ht="35.85" customHeight="1" outlineLevel="1" x14ac:dyDescent="0.2">
      <c r="A313" s="19" t="s">
        <v>307</v>
      </c>
      <c r="B313" s="26" t="s">
        <v>251</v>
      </c>
      <c r="C313" s="34"/>
      <c r="D313" s="21"/>
      <c r="E313" s="21"/>
      <c r="F313" s="21"/>
      <c r="G313" s="21"/>
      <c r="H313" s="21"/>
      <c r="I313" s="26" t="s">
        <v>308</v>
      </c>
      <c r="J313" s="27">
        <v>112800</v>
      </c>
      <c r="K313" s="27">
        <v>112800</v>
      </c>
      <c r="L313" s="89">
        <f t="shared" si="52"/>
        <v>100</v>
      </c>
    </row>
    <row r="314" spans="1:12" ht="30.75" customHeight="1" outlineLevel="1" x14ac:dyDescent="0.2">
      <c r="A314" s="19" t="s">
        <v>309</v>
      </c>
      <c r="B314" s="20" t="s">
        <v>251</v>
      </c>
      <c r="C314" s="21"/>
      <c r="D314" s="21"/>
      <c r="E314" s="21"/>
      <c r="F314" s="21"/>
      <c r="G314" s="21"/>
      <c r="H314" s="21"/>
      <c r="I314" s="20" t="s">
        <v>311</v>
      </c>
      <c r="J314" s="22">
        <f t="shared" si="57"/>
        <v>70900</v>
      </c>
      <c r="K314" s="23">
        <f t="shared" si="57"/>
        <v>70900</v>
      </c>
      <c r="L314" s="89">
        <f t="shared" si="52"/>
        <v>100</v>
      </c>
    </row>
    <row r="315" spans="1:12" ht="20.25" customHeight="1" outlineLevel="1" x14ac:dyDescent="0.2">
      <c r="A315" s="19" t="s">
        <v>310</v>
      </c>
      <c r="B315" s="20" t="s">
        <v>251</v>
      </c>
      <c r="C315" s="21"/>
      <c r="D315" s="21"/>
      <c r="E315" s="21"/>
      <c r="F315" s="21"/>
      <c r="G315" s="21"/>
      <c r="H315" s="21"/>
      <c r="I315" s="20" t="s">
        <v>312</v>
      </c>
      <c r="J315" s="27">
        <v>70900</v>
      </c>
      <c r="K315" s="27">
        <v>70900</v>
      </c>
      <c r="L315" s="89">
        <f t="shared" si="52"/>
        <v>100</v>
      </c>
    </row>
    <row r="316" spans="1:12" ht="35.85" customHeight="1" outlineLevel="1" x14ac:dyDescent="0.2">
      <c r="A316" s="42" t="s">
        <v>174</v>
      </c>
      <c r="B316" s="31" t="s">
        <v>254</v>
      </c>
      <c r="C316" s="48"/>
      <c r="D316" s="43"/>
      <c r="E316" s="43"/>
      <c r="F316" s="43"/>
      <c r="G316" s="43"/>
      <c r="H316" s="43"/>
      <c r="I316" s="31" t="s">
        <v>303</v>
      </c>
      <c r="J316" s="49">
        <f t="shared" ref="J316:K318" si="58">J317</f>
        <v>33020</v>
      </c>
      <c r="K316" s="49">
        <f t="shared" si="58"/>
        <v>33020</v>
      </c>
      <c r="L316" s="88">
        <f t="shared" si="52"/>
        <v>100</v>
      </c>
    </row>
    <row r="317" spans="1:12" ht="35.85" customHeight="1" outlineLevel="1" x14ac:dyDescent="0.2">
      <c r="A317" s="19" t="s">
        <v>256</v>
      </c>
      <c r="B317" s="20" t="s">
        <v>255</v>
      </c>
      <c r="C317" s="34"/>
      <c r="D317" s="21"/>
      <c r="E317" s="21"/>
      <c r="F317" s="21"/>
      <c r="G317" s="21"/>
      <c r="H317" s="21"/>
      <c r="I317" s="20" t="s">
        <v>303</v>
      </c>
      <c r="J317" s="35">
        <f t="shared" si="58"/>
        <v>33020</v>
      </c>
      <c r="K317" s="35">
        <f t="shared" si="58"/>
        <v>33020</v>
      </c>
      <c r="L317" s="89">
        <f t="shared" si="52"/>
        <v>100</v>
      </c>
    </row>
    <row r="318" spans="1:12" ht="30.75" customHeight="1" outlineLevel="1" x14ac:dyDescent="0.2">
      <c r="A318" s="19" t="s">
        <v>309</v>
      </c>
      <c r="B318" s="20" t="s">
        <v>255</v>
      </c>
      <c r="C318" s="21"/>
      <c r="D318" s="21"/>
      <c r="E318" s="21"/>
      <c r="F318" s="21"/>
      <c r="G318" s="21"/>
      <c r="H318" s="21"/>
      <c r="I318" s="20" t="s">
        <v>311</v>
      </c>
      <c r="J318" s="22">
        <f t="shared" si="58"/>
        <v>33020</v>
      </c>
      <c r="K318" s="23">
        <f t="shared" si="58"/>
        <v>33020</v>
      </c>
      <c r="L318" s="89">
        <f t="shared" ref="L318:L319" si="59">K318/J318*100</f>
        <v>100</v>
      </c>
    </row>
    <row r="319" spans="1:12" ht="20.25" customHeight="1" outlineLevel="1" x14ac:dyDescent="0.2">
      <c r="A319" s="19" t="s">
        <v>310</v>
      </c>
      <c r="B319" s="20" t="s">
        <v>255</v>
      </c>
      <c r="C319" s="21"/>
      <c r="D319" s="21"/>
      <c r="E319" s="21"/>
      <c r="F319" s="21"/>
      <c r="G319" s="21"/>
      <c r="H319" s="21"/>
      <c r="I319" s="20" t="s">
        <v>312</v>
      </c>
      <c r="J319" s="27">
        <v>33020</v>
      </c>
      <c r="K319" s="27">
        <v>33020</v>
      </c>
      <c r="L319" s="89">
        <f t="shared" si="59"/>
        <v>100</v>
      </c>
    </row>
    <row r="320" spans="1:12" ht="30" customHeight="1" outlineLevel="1" x14ac:dyDescent="0.2">
      <c r="A320" s="44" t="s">
        <v>249</v>
      </c>
      <c r="B320" s="20" t="s">
        <v>177</v>
      </c>
      <c r="C320" s="56">
        <f>C321</f>
        <v>166</v>
      </c>
      <c r="D320" s="21"/>
      <c r="E320" s="21"/>
      <c r="F320" s="21"/>
      <c r="G320" s="21"/>
      <c r="H320" s="21"/>
      <c r="I320" s="20" t="s">
        <v>303</v>
      </c>
      <c r="J320" s="35">
        <f>J321</f>
        <v>132240</v>
      </c>
      <c r="K320" s="35">
        <f>K321</f>
        <v>132240</v>
      </c>
      <c r="L320" s="89">
        <f t="shared" si="52"/>
        <v>100</v>
      </c>
    </row>
    <row r="321" spans="1:12" ht="32.25" customHeight="1" outlineLevel="1" x14ac:dyDescent="0.2">
      <c r="A321" s="53" t="s">
        <v>144</v>
      </c>
      <c r="B321" s="31" t="s">
        <v>178</v>
      </c>
      <c r="C321" s="57">
        <f>C322</f>
        <v>166</v>
      </c>
      <c r="D321" s="21"/>
      <c r="E321" s="21"/>
      <c r="F321" s="21"/>
      <c r="G321" s="21"/>
      <c r="H321" s="21"/>
      <c r="I321" s="31" t="s">
        <v>303</v>
      </c>
      <c r="J321" s="37">
        <f>J322</f>
        <v>132240</v>
      </c>
      <c r="K321" s="37">
        <f>K322</f>
        <v>132240</v>
      </c>
      <c r="L321" s="88">
        <f t="shared" si="52"/>
        <v>100</v>
      </c>
    </row>
    <row r="322" spans="1:12" ht="32.25" customHeight="1" outlineLevel="1" x14ac:dyDescent="0.2">
      <c r="A322" s="44" t="s">
        <v>179</v>
      </c>
      <c r="B322" s="20" t="s">
        <v>180</v>
      </c>
      <c r="C322" s="56">
        <v>166</v>
      </c>
      <c r="D322" s="21"/>
      <c r="E322" s="21"/>
      <c r="F322" s="21"/>
      <c r="G322" s="21"/>
      <c r="H322" s="21"/>
      <c r="I322" s="20" t="s">
        <v>303</v>
      </c>
      <c r="J322" s="38">
        <f>J323+J325</f>
        <v>132240</v>
      </c>
      <c r="K322" s="38">
        <f>K323+K325</f>
        <v>132240</v>
      </c>
      <c r="L322" s="89">
        <f t="shared" si="52"/>
        <v>100</v>
      </c>
    </row>
    <row r="323" spans="1:12" ht="42" customHeight="1" outlineLevel="1" x14ac:dyDescent="0.2">
      <c r="A323" s="28" t="s">
        <v>300</v>
      </c>
      <c r="B323" s="20" t="s">
        <v>180</v>
      </c>
      <c r="C323" s="58"/>
      <c r="D323" s="21"/>
      <c r="E323" s="21"/>
      <c r="F323" s="21"/>
      <c r="G323" s="21"/>
      <c r="H323" s="21"/>
      <c r="I323" s="20" t="s">
        <v>301</v>
      </c>
      <c r="J323" s="59">
        <f>J324</f>
        <v>28050</v>
      </c>
      <c r="K323" s="59">
        <f>K324</f>
        <v>28050</v>
      </c>
      <c r="L323" s="89">
        <f t="shared" si="52"/>
        <v>100</v>
      </c>
    </row>
    <row r="324" spans="1:12" ht="32.25" customHeight="1" outlineLevel="1" x14ac:dyDescent="0.2">
      <c r="A324" s="19" t="s">
        <v>327</v>
      </c>
      <c r="B324" s="20" t="s">
        <v>180</v>
      </c>
      <c r="C324" s="58"/>
      <c r="D324" s="21"/>
      <c r="E324" s="21"/>
      <c r="F324" s="21"/>
      <c r="G324" s="21"/>
      <c r="H324" s="21"/>
      <c r="I324" s="20" t="s">
        <v>328</v>
      </c>
      <c r="J324" s="27">
        <v>28050</v>
      </c>
      <c r="K324" s="27">
        <v>28050</v>
      </c>
      <c r="L324" s="89">
        <f t="shared" si="52"/>
        <v>100</v>
      </c>
    </row>
    <row r="325" spans="1:12" ht="34.5" customHeight="1" outlineLevel="1" x14ac:dyDescent="0.2">
      <c r="A325" s="19" t="s">
        <v>306</v>
      </c>
      <c r="B325" s="20" t="s">
        <v>180</v>
      </c>
      <c r="C325" s="21"/>
      <c r="D325" s="21"/>
      <c r="E325" s="21"/>
      <c r="F325" s="21"/>
      <c r="G325" s="21"/>
      <c r="H325" s="21"/>
      <c r="I325" s="20" t="s">
        <v>304</v>
      </c>
      <c r="J325" s="22">
        <f>J326</f>
        <v>104190</v>
      </c>
      <c r="K325" s="23">
        <f>K326</f>
        <v>104190</v>
      </c>
      <c r="L325" s="89">
        <f t="shared" si="52"/>
        <v>100</v>
      </c>
    </row>
    <row r="326" spans="1:12" ht="30.75" customHeight="1" outlineLevel="1" x14ac:dyDescent="0.2">
      <c r="A326" s="19" t="s">
        <v>307</v>
      </c>
      <c r="B326" s="20" t="s">
        <v>180</v>
      </c>
      <c r="C326" s="21"/>
      <c r="D326" s="21"/>
      <c r="E326" s="21"/>
      <c r="F326" s="21"/>
      <c r="G326" s="21"/>
      <c r="H326" s="21"/>
      <c r="I326" s="20" t="s">
        <v>308</v>
      </c>
      <c r="J326" s="27">
        <v>104190</v>
      </c>
      <c r="K326" s="27">
        <v>104190</v>
      </c>
      <c r="L326" s="89">
        <f t="shared" si="52"/>
        <v>100</v>
      </c>
    </row>
    <row r="327" spans="1:12" ht="30" customHeight="1" outlineLevel="1" x14ac:dyDescent="0.2">
      <c r="A327" s="44" t="s">
        <v>52</v>
      </c>
      <c r="B327" s="20" t="s">
        <v>53</v>
      </c>
      <c r="C327" s="21"/>
      <c r="D327" s="21"/>
      <c r="E327" s="21"/>
      <c r="F327" s="21"/>
      <c r="G327" s="21"/>
      <c r="H327" s="21"/>
      <c r="I327" s="20" t="s">
        <v>303</v>
      </c>
      <c r="J327" s="22">
        <f>J328+J331+J341+J338</f>
        <v>17208526.440000001</v>
      </c>
      <c r="K327" s="27">
        <f>K328+K331+K341+K338</f>
        <v>16758493.34</v>
      </c>
      <c r="L327" s="89">
        <f t="shared" si="52"/>
        <v>97.384824891491391</v>
      </c>
    </row>
    <row r="328" spans="1:12" ht="24.75" customHeight="1" outlineLevel="1" x14ac:dyDescent="0.2">
      <c r="A328" s="44" t="s">
        <v>1</v>
      </c>
      <c r="B328" s="20" t="s">
        <v>34</v>
      </c>
      <c r="C328" s="21"/>
      <c r="D328" s="21"/>
      <c r="E328" s="21"/>
      <c r="F328" s="21"/>
      <c r="G328" s="21"/>
      <c r="H328" s="21"/>
      <c r="I328" s="20" t="s">
        <v>303</v>
      </c>
      <c r="J328" s="22">
        <f>J329</f>
        <v>2941610</v>
      </c>
      <c r="K328" s="22">
        <f>K329</f>
        <v>2911269.83</v>
      </c>
      <c r="L328" s="89">
        <f t="shared" si="52"/>
        <v>98.968586250386693</v>
      </c>
    </row>
    <row r="329" spans="1:12" ht="48.75" customHeight="1" x14ac:dyDescent="0.2">
      <c r="A329" s="19" t="s">
        <v>300</v>
      </c>
      <c r="B329" s="20" t="s">
        <v>34</v>
      </c>
      <c r="C329" s="50"/>
      <c r="D329" s="50"/>
      <c r="E329" s="50"/>
      <c r="F329" s="50"/>
      <c r="G329" s="50"/>
      <c r="H329" s="50"/>
      <c r="I329" s="51" t="s">
        <v>301</v>
      </c>
      <c r="J329" s="22">
        <f>J330</f>
        <v>2941610</v>
      </c>
      <c r="K329" s="22">
        <f>K330</f>
        <v>2911269.83</v>
      </c>
      <c r="L329" s="89">
        <f t="shared" si="52"/>
        <v>98.968586250386693</v>
      </c>
    </row>
    <row r="330" spans="1:12" ht="25.5" customHeight="1" x14ac:dyDescent="0.2">
      <c r="A330" s="19" t="s">
        <v>302</v>
      </c>
      <c r="B330" s="20" t="s">
        <v>34</v>
      </c>
      <c r="C330" s="50"/>
      <c r="D330" s="50"/>
      <c r="E330" s="50"/>
      <c r="F330" s="50"/>
      <c r="G330" s="50"/>
      <c r="H330" s="50"/>
      <c r="I330" s="51" t="s">
        <v>305</v>
      </c>
      <c r="J330" s="22">
        <v>2941610</v>
      </c>
      <c r="K330" s="23">
        <v>2911269.83</v>
      </c>
      <c r="L330" s="89">
        <f t="shared" si="52"/>
        <v>98.968586250386693</v>
      </c>
    </row>
    <row r="331" spans="1:12" ht="19.5" customHeight="1" outlineLevel="1" x14ac:dyDescent="0.2">
      <c r="A331" s="44" t="s">
        <v>259</v>
      </c>
      <c r="B331" s="20" t="s">
        <v>33</v>
      </c>
      <c r="C331" s="21"/>
      <c r="D331" s="21"/>
      <c r="E331" s="21"/>
      <c r="F331" s="21"/>
      <c r="G331" s="21"/>
      <c r="H331" s="21"/>
      <c r="I331" s="20" t="s">
        <v>303</v>
      </c>
      <c r="J331" s="22">
        <f>J332+J334+J336</f>
        <v>10936865.029999999</v>
      </c>
      <c r="K331" s="22">
        <f>K332+K334+K336</f>
        <v>10819493.33</v>
      </c>
      <c r="L331" s="89">
        <f t="shared" si="52"/>
        <v>98.926825011755682</v>
      </c>
    </row>
    <row r="332" spans="1:12" ht="45.75" customHeight="1" outlineLevel="1" x14ac:dyDescent="0.2">
      <c r="A332" s="19" t="s">
        <v>300</v>
      </c>
      <c r="B332" s="20" t="s">
        <v>33</v>
      </c>
      <c r="C332" s="21"/>
      <c r="D332" s="21"/>
      <c r="E332" s="21"/>
      <c r="F332" s="21"/>
      <c r="G332" s="21"/>
      <c r="H332" s="21"/>
      <c r="I332" s="20" t="s">
        <v>301</v>
      </c>
      <c r="J332" s="22">
        <f>J333</f>
        <v>9789460</v>
      </c>
      <c r="K332" s="23">
        <f>K333</f>
        <v>9714225.5800000001</v>
      </c>
      <c r="L332" s="89">
        <f t="shared" si="52"/>
        <v>99.23147528055685</v>
      </c>
    </row>
    <row r="333" spans="1:12" ht="27.75" customHeight="1" outlineLevel="1" x14ac:dyDescent="0.2">
      <c r="A333" s="19" t="s">
        <v>327</v>
      </c>
      <c r="B333" s="20" t="s">
        <v>33</v>
      </c>
      <c r="C333" s="21"/>
      <c r="D333" s="21"/>
      <c r="E333" s="21"/>
      <c r="F333" s="21"/>
      <c r="G333" s="21"/>
      <c r="H333" s="21"/>
      <c r="I333" s="20" t="s">
        <v>328</v>
      </c>
      <c r="J333" s="22">
        <v>9789460</v>
      </c>
      <c r="K333" s="23">
        <v>9714225.5800000001</v>
      </c>
      <c r="L333" s="89">
        <f t="shared" si="52"/>
        <v>99.23147528055685</v>
      </c>
    </row>
    <row r="334" spans="1:12" ht="34.5" customHeight="1" outlineLevel="1" x14ac:dyDescent="0.2">
      <c r="A334" s="19" t="s">
        <v>306</v>
      </c>
      <c r="B334" s="20" t="s">
        <v>33</v>
      </c>
      <c r="C334" s="21"/>
      <c r="D334" s="21"/>
      <c r="E334" s="21"/>
      <c r="F334" s="21"/>
      <c r="G334" s="21"/>
      <c r="H334" s="21"/>
      <c r="I334" s="20" t="s">
        <v>304</v>
      </c>
      <c r="J334" s="22">
        <f>J335</f>
        <v>1143405.03</v>
      </c>
      <c r="K334" s="23">
        <f>K335</f>
        <v>1101267.75</v>
      </c>
      <c r="L334" s="89">
        <f t="shared" si="52"/>
        <v>96.314754711198006</v>
      </c>
    </row>
    <row r="335" spans="1:12" ht="30.75" customHeight="1" outlineLevel="1" x14ac:dyDescent="0.2">
      <c r="A335" s="19" t="s">
        <v>307</v>
      </c>
      <c r="B335" s="20" t="s">
        <v>33</v>
      </c>
      <c r="C335" s="21"/>
      <c r="D335" s="21"/>
      <c r="E335" s="21"/>
      <c r="F335" s="21"/>
      <c r="G335" s="21"/>
      <c r="H335" s="21"/>
      <c r="I335" s="20" t="s">
        <v>308</v>
      </c>
      <c r="J335" s="22">
        <v>1143405.03</v>
      </c>
      <c r="K335" s="23">
        <v>1101267.75</v>
      </c>
      <c r="L335" s="89">
        <f t="shared" si="52"/>
        <v>96.314754711198006</v>
      </c>
    </row>
    <row r="336" spans="1:12" ht="25.5" customHeight="1" outlineLevel="1" x14ac:dyDescent="0.2">
      <c r="A336" s="19" t="s">
        <v>322</v>
      </c>
      <c r="B336" s="20" t="s">
        <v>33</v>
      </c>
      <c r="C336" s="21"/>
      <c r="D336" s="21"/>
      <c r="E336" s="21"/>
      <c r="F336" s="21"/>
      <c r="G336" s="21"/>
      <c r="H336" s="21"/>
      <c r="I336" s="20" t="s">
        <v>324</v>
      </c>
      <c r="J336" s="22">
        <f>J337</f>
        <v>4000</v>
      </c>
      <c r="K336" s="22">
        <f>K337</f>
        <v>4000</v>
      </c>
      <c r="L336" s="89">
        <f t="shared" si="52"/>
        <v>100</v>
      </c>
    </row>
    <row r="337" spans="1:12" ht="30.75" customHeight="1" outlineLevel="1" x14ac:dyDescent="0.2">
      <c r="A337" s="19" t="s">
        <v>329</v>
      </c>
      <c r="B337" s="20" t="s">
        <v>33</v>
      </c>
      <c r="C337" s="21"/>
      <c r="D337" s="21"/>
      <c r="E337" s="21"/>
      <c r="F337" s="21"/>
      <c r="G337" s="21"/>
      <c r="H337" s="21"/>
      <c r="I337" s="20" t="s">
        <v>326</v>
      </c>
      <c r="J337" s="22">
        <v>4000</v>
      </c>
      <c r="K337" s="23">
        <v>4000</v>
      </c>
      <c r="L337" s="89">
        <f t="shared" si="52"/>
        <v>100</v>
      </c>
    </row>
    <row r="338" spans="1:12" ht="23.25" customHeight="1" outlineLevel="1" x14ac:dyDescent="0.2">
      <c r="A338" s="19" t="s">
        <v>181</v>
      </c>
      <c r="B338" s="26" t="s">
        <v>182</v>
      </c>
      <c r="C338" s="27">
        <v>290</v>
      </c>
      <c r="D338" s="21"/>
      <c r="E338" s="21"/>
      <c r="F338" s="21"/>
      <c r="G338" s="21"/>
      <c r="H338" s="21"/>
      <c r="I338" s="20" t="s">
        <v>303</v>
      </c>
      <c r="J338" s="22">
        <f>J339</f>
        <v>116465.41</v>
      </c>
      <c r="K338" s="22">
        <f>K339</f>
        <v>116465.41</v>
      </c>
      <c r="L338" s="89">
        <f t="shared" si="52"/>
        <v>100</v>
      </c>
    </row>
    <row r="339" spans="1:12" ht="34.5" customHeight="1" outlineLevel="1" x14ac:dyDescent="0.2">
      <c r="A339" s="19" t="s">
        <v>306</v>
      </c>
      <c r="B339" s="20" t="s">
        <v>182</v>
      </c>
      <c r="C339" s="21"/>
      <c r="D339" s="21"/>
      <c r="E339" s="21"/>
      <c r="F339" s="21"/>
      <c r="G339" s="21"/>
      <c r="H339" s="21"/>
      <c r="I339" s="20" t="s">
        <v>304</v>
      </c>
      <c r="J339" s="22">
        <f>J340</f>
        <v>116465.41</v>
      </c>
      <c r="K339" s="23">
        <f>K340</f>
        <v>116465.41</v>
      </c>
      <c r="L339" s="89">
        <f t="shared" ref="L339:L340" si="60">K339/J339*100</f>
        <v>100</v>
      </c>
    </row>
    <row r="340" spans="1:12" ht="30.75" customHeight="1" outlineLevel="1" x14ac:dyDescent="0.2">
      <c r="A340" s="19" t="s">
        <v>307</v>
      </c>
      <c r="B340" s="20" t="s">
        <v>182</v>
      </c>
      <c r="C340" s="21"/>
      <c r="D340" s="21"/>
      <c r="E340" s="21"/>
      <c r="F340" s="21"/>
      <c r="G340" s="21"/>
      <c r="H340" s="21"/>
      <c r="I340" s="20" t="s">
        <v>308</v>
      </c>
      <c r="J340" s="27">
        <v>116465.41</v>
      </c>
      <c r="K340" s="27">
        <v>116465.41</v>
      </c>
      <c r="L340" s="89">
        <f t="shared" si="60"/>
        <v>100</v>
      </c>
    </row>
    <row r="341" spans="1:12" ht="58.5" customHeight="1" outlineLevel="1" x14ac:dyDescent="0.2">
      <c r="A341" s="28" t="s">
        <v>258</v>
      </c>
      <c r="B341" s="20" t="s">
        <v>41</v>
      </c>
      <c r="C341" s="21"/>
      <c r="D341" s="21"/>
      <c r="E341" s="21"/>
      <c r="F341" s="21"/>
      <c r="G341" s="21"/>
      <c r="H341" s="21"/>
      <c r="I341" s="20" t="s">
        <v>303</v>
      </c>
      <c r="J341" s="22">
        <f>J342</f>
        <v>3213586</v>
      </c>
      <c r="K341" s="22">
        <f>K342</f>
        <v>2911264.77</v>
      </c>
      <c r="L341" s="89">
        <f t="shared" si="52"/>
        <v>90.592402692817302</v>
      </c>
    </row>
    <row r="342" spans="1:12" ht="30" customHeight="1" outlineLevel="1" x14ac:dyDescent="0.2">
      <c r="A342" s="19" t="s">
        <v>316</v>
      </c>
      <c r="B342" s="20" t="s">
        <v>41</v>
      </c>
      <c r="C342" s="34"/>
      <c r="D342" s="34"/>
      <c r="E342" s="34"/>
      <c r="F342" s="34"/>
      <c r="G342" s="34"/>
      <c r="H342" s="34"/>
      <c r="I342" s="20" t="s">
        <v>318</v>
      </c>
      <c r="J342" s="22">
        <f>J343</f>
        <v>3213586</v>
      </c>
      <c r="K342" s="23">
        <f>K343</f>
        <v>2911264.77</v>
      </c>
      <c r="L342" s="89">
        <f t="shared" si="52"/>
        <v>90.592402692817302</v>
      </c>
    </row>
    <row r="343" spans="1:12" ht="27.75" customHeight="1" outlineLevel="1" x14ac:dyDescent="0.2">
      <c r="A343" s="19" t="s">
        <v>333</v>
      </c>
      <c r="B343" s="20" t="s">
        <v>41</v>
      </c>
      <c r="C343" s="34"/>
      <c r="D343" s="34"/>
      <c r="E343" s="34"/>
      <c r="F343" s="34"/>
      <c r="G343" s="34"/>
      <c r="H343" s="34"/>
      <c r="I343" s="20" t="s">
        <v>332</v>
      </c>
      <c r="J343" s="27">
        <v>3213586</v>
      </c>
      <c r="K343" s="39">
        <v>2911264.77</v>
      </c>
      <c r="L343" s="89">
        <f t="shared" si="52"/>
        <v>90.592402692817302</v>
      </c>
    </row>
    <row r="344" spans="1:12" ht="31.5" customHeight="1" x14ac:dyDescent="0.2">
      <c r="A344" s="76" t="s">
        <v>183</v>
      </c>
      <c r="B344" s="3" t="s">
        <v>46</v>
      </c>
      <c r="C344" s="50"/>
      <c r="D344" s="50"/>
      <c r="E344" s="50"/>
      <c r="F344" s="50"/>
      <c r="G344" s="50"/>
      <c r="H344" s="50"/>
      <c r="I344" s="77" t="s">
        <v>303</v>
      </c>
      <c r="J344" s="71">
        <f>J345+J364+J358</f>
        <v>20973577.600000001</v>
      </c>
      <c r="K344" s="71">
        <f>K345+K364+K358</f>
        <v>18000599.140000001</v>
      </c>
      <c r="L344" s="87">
        <f t="shared" si="52"/>
        <v>85.825124751248921</v>
      </c>
    </row>
    <row r="345" spans="1:12" ht="38.1" customHeight="1" outlineLevel="1" x14ac:dyDescent="0.2">
      <c r="A345" s="19" t="s">
        <v>184</v>
      </c>
      <c r="B345" s="20" t="s">
        <v>47</v>
      </c>
      <c r="C345" s="21"/>
      <c r="D345" s="21"/>
      <c r="E345" s="21"/>
      <c r="F345" s="21"/>
      <c r="G345" s="21"/>
      <c r="H345" s="21"/>
      <c r="I345" s="20" t="s">
        <v>303</v>
      </c>
      <c r="J345" s="22">
        <f>J346</f>
        <v>3325080</v>
      </c>
      <c r="K345" s="27">
        <f>K346</f>
        <v>2622493.69</v>
      </c>
      <c r="L345" s="89">
        <f t="shared" si="52"/>
        <v>78.870093050392782</v>
      </c>
    </row>
    <row r="346" spans="1:12" ht="41.25" customHeight="1" outlineLevel="1" x14ac:dyDescent="0.2">
      <c r="A346" s="62" t="s">
        <v>95</v>
      </c>
      <c r="B346" s="63" t="s">
        <v>96</v>
      </c>
      <c r="C346" s="21"/>
      <c r="D346" s="21"/>
      <c r="E346" s="21"/>
      <c r="F346" s="21"/>
      <c r="G346" s="21"/>
      <c r="H346" s="21"/>
      <c r="I346" s="31" t="s">
        <v>303</v>
      </c>
      <c r="J346" s="33">
        <f>J347+J350+J355</f>
        <v>3325080</v>
      </c>
      <c r="K346" s="33">
        <f>K347+K350+K355</f>
        <v>2622493.69</v>
      </c>
      <c r="L346" s="88">
        <f t="shared" si="52"/>
        <v>78.870093050392782</v>
      </c>
    </row>
    <row r="347" spans="1:12" ht="32.25" customHeight="1" outlineLevel="1" x14ac:dyDescent="0.2">
      <c r="A347" s="19" t="s">
        <v>186</v>
      </c>
      <c r="B347" s="20" t="s">
        <v>185</v>
      </c>
      <c r="C347" s="21"/>
      <c r="D347" s="21"/>
      <c r="E347" s="21"/>
      <c r="F347" s="21"/>
      <c r="G347" s="21"/>
      <c r="H347" s="21"/>
      <c r="I347" s="20" t="s">
        <v>303</v>
      </c>
      <c r="J347" s="22">
        <f>J348</f>
        <v>581000</v>
      </c>
      <c r="K347" s="22">
        <f>K348</f>
        <v>327617.69</v>
      </c>
      <c r="L347" s="89">
        <f t="shared" si="52"/>
        <v>56.388586919104988</v>
      </c>
    </row>
    <row r="348" spans="1:12" ht="34.5" customHeight="1" outlineLevel="1" x14ac:dyDescent="0.2">
      <c r="A348" s="19" t="s">
        <v>306</v>
      </c>
      <c r="B348" s="20" t="s">
        <v>185</v>
      </c>
      <c r="C348" s="21"/>
      <c r="D348" s="21"/>
      <c r="E348" s="21"/>
      <c r="F348" s="21"/>
      <c r="G348" s="21"/>
      <c r="H348" s="21"/>
      <c r="I348" s="20" t="s">
        <v>304</v>
      </c>
      <c r="J348" s="22">
        <f>J349</f>
        <v>581000</v>
      </c>
      <c r="K348" s="23">
        <f>K349</f>
        <v>327617.69</v>
      </c>
      <c r="L348" s="89">
        <f t="shared" si="52"/>
        <v>56.388586919104988</v>
      </c>
    </row>
    <row r="349" spans="1:12" ht="30.75" customHeight="1" outlineLevel="1" x14ac:dyDescent="0.2">
      <c r="A349" s="19" t="s">
        <v>307</v>
      </c>
      <c r="B349" s="20" t="s">
        <v>185</v>
      </c>
      <c r="C349" s="21"/>
      <c r="D349" s="21"/>
      <c r="E349" s="21"/>
      <c r="F349" s="21"/>
      <c r="G349" s="21"/>
      <c r="H349" s="21"/>
      <c r="I349" s="20" t="s">
        <v>308</v>
      </c>
      <c r="J349" s="22">
        <v>581000</v>
      </c>
      <c r="K349" s="23">
        <v>327617.69</v>
      </c>
      <c r="L349" s="89">
        <f t="shared" si="52"/>
        <v>56.388586919104988</v>
      </c>
    </row>
    <row r="350" spans="1:12" ht="32.25" customHeight="1" outlineLevel="1" x14ac:dyDescent="0.2">
      <c r="A350" s="19" t="s">
        <v>261</v>
      </c>
      <c r="B350" s="20" t="s">
        <v>260</v>
      </c>
      <c r="C350" s="21"/>
      <c r="D350" s="21"/>
      <c r="E350" s="21"/>
      <c r="F350" s="21"/>
      <c r="G350" s="21"/>
      <c r="H350" s="21"/>
      <c r="I350" s="20" t="s">
        <v>303</v>
      </c>
      <c r="J350" s="22">
        <f>J351+J353</f>
        <v>2144080</v>
      </c>
      <c r="K350" s="22">
        <f>K351+K353</f>
        <v>1794876</v>
      </c>
      <c r="L350" s="89">
        <f t="shared" si="52"/>
        <v>83.713107719861199</v>
      </c>
    </row>
    <row r="351" spans="1:12" ht="34.5" customHeight="1" outlineLevel="1" x14ac:dyDescent="0.2">
      <c r="A351" s="19" t="s">
        <v>306</v>
      </c>
      <c r="B351" s="20" t="s">
        <v>260</v>
      </c>
      <c r="C351" s="21"/>
      <c r="D351" s="21"/>
      <c r="E351" s="21"/>
      <c r="F351" s="21"/>
      <c r="G351" s="21"/>
      <c r="H351" s="21"/>
      <c r="I351" s="20" t="s">
        <v>304</v>
      </c>
      <c r="J351" s="22">
        <f>J352</f>
        <v>1945750</v>
      </c>
      <c r="K351" s="23">
        <f>K352</f>
        <v>1596549</v>
      </c>
      <c r="L351" s="89">
        <f t="shared" ref="L351:L354" si="61">K351/J351*100</f>
        <v>82.053141462161122</v>
      </c>
    </row>
    <row r="352" spans="1:12" ht="30.75" customHeight="1" outlineLevel="1" x14ac:dyDescent="0.2">
      <c r="A352" s="19" t="s">
        <v>307</v>
      </c>
      <c r="B352" s="20" t="s">
        <v>260</v>
      </c>
      <c r="C352" s="21"/>
      <c r="D352" s="21"/>
      <c r="E352" s="21"/>
      <c r="F352" s="21"/>
      <c r="G352" s="21"/>
      <c r="H352" s="21"/>
      <c r="I352" s="20" t="s">
        <v>308</v>
      </c>
      <c r="J352" s="22">
        <v>1945750</v>
      </c>
      <c r="K352" s="23">
        <v>1596549</v>
      </c>
      <c r="L352" s="89">
        <f t="shared" si="61"/>
        <v>82.053141462161122</v>
      </c>
    </row>
    <row r="353" spans="1:12" ht="30.75" customHeight="1" outlineLevel="1" x14ac:dyDescent="0.2">
      <c r="A353" s="19" t="s">
        <v>322</v>
      </c>
      <c r="B353" s="20" t="s">
        <v>260</v>
      </c>
      <c r="C353" s="21"/>
      <c r="D353" s="21"/>
      <c r="E353" s="21"/>
      <c r="F353" s="21"/>
      <c r="G353" s="21"/>
      <c r="H353" s="21"/>
      <c r="I353" s="20" t="s">
        <v>324</v>
      </c>
      <c r="J353" s="22">
        <f>J354</f>
        <v>198330</v>
      </c>
      <c r="K353" s="23">
        <f>K354</f>
        <v>198327</v>
      </c>
      <c r="L353" s="89">
        <f t="shared" si="61"/>
        <v>99.998487369535624</v>
      </c>
    </row>
    <row r="354" spans="1:12" ht="30.75" customHeight="1" outlineLevel="1" x14ac:dyDescent="0.2">
      <c r="A354" s="19" t="s">
        <v>329</v>
      </c>
      <c r="B354" s="20" t="s">
        <v>260</v>
      </c>
      <c r="C354" s="21"/>
      <c r="D354" s="21"/>
      <c r="E354" s="21"/>
      <c r="F354" s="21"/>
      <c r="G354" s="21"/>
      <c r="H354" s="21"/>
      <c r="I354" s="20" t="s">
        <v>326</v>
      </c>
      <c r="J354" s="22">
        <v>198330</v>
      </c>
      <c r="K354" s="23">
        <v>198327</v>
      </c>
      <c r="L354" s="89">
        <f t="shared" si="61"/>
        <v>99.998487369535624</v>
      </c>
    </row>
    <row r="355" spans="1:12" ht="32.25" customHeight="1" outlineLevel="1" x14ac:dyDescent="0.2">
      <c r="A355" s="19" t="s">
        <v>376</v>
      </c>
      <c r="B355" s="25" t="s">
        <v>377</v>
      </c>
      <c r="C355" s="21"/>
      <c r="D355" s="21"/>
      <c r="E355" s="21"/>
      <c r="F355" s="21"/>
      <c r="G355" s="21"/>
      <c r="H355" s="21"/>
      <c r="I355" s="20" t="s">
        <v>303</v>
      </c>
      <c r="J355" s="22">
        <f>J356</f>
        <v>600000</v>
      </c>
      <c r="K355" s="22">
        <f>K356</f>
        <v>500000</v>
      </c>
      <c r="L355" s="89">
        <f t="shared" si="52"/>
        <v>83.333333333333343</v>
      </c>
    </row>
    <row r="356" spans="1:12" ht="34.5" customHeight="1" outlineLevel="1" x14ac:dyDescent="0.2">
      <c r="A356" s="19" t="s">
        <v>378</v>
      </c>
      <c r="B356" s="25" t="s">
        <v>377</v>
      </c>
      <c r="C356" s="21"/>
      <c r="D356" s="21"/>
      <c r="E356" s="21"/>
      <c r="F356" s="21"/>
      <c r="G356" s="21"/>
      <c r="H356" s="21"/>
      <c r="I356" s="20" t="s">
        <v>314</v>
      </c>
      <c r="J356" s="22">
        <f>J357</f>
        <v>600000</v>
      </c>
      <c r="K356" s="23">
        <f>K357</f>
        <v>500000</v>
      </c>
      <c r="L356" s="89">
        <f t="shared" si="52"/>
        <v>83.333333333333343</v>
      </c>
    </row>
    <row r="357" spans="1:12" ht="30.75" customHeight="1" outlineLevel="1" x14ac:dyDescent="0.2">
      <c r="A357" s="19" t="s">
        <v>313</v>
      </c>
      <c r="B357" s="25" t="s">
        <v>377</v>
      </c>
      <c r="C357" s="21"/>
      <c r="D357" s="21"/>
      <c r="E357" s="21"/>
      <c r="F357" s="21"/>
      <c r="G357" s="21"/>
      <c r="H357" s="21"/>
      <c r="I357" s="20" t="s">
        <v>315</v>
      </c>
      <c r="J357" s="22">
        <v>600000</v>
      </c>
      <c r="K357" s="23">
        <v>500000</v>
      </c>
      <c r="L357" s="89">
        <f t="shared" si="52"/>
        <v>83.333333333333343</v>
      </c>
    </row>
    <row r="358" spans="1:12" ht="45" customHeight="1" outlineLevel="1" x14ac:dyDescent="0.2">
      <c r="A358" s="28" t="s">
        <v>410</v>
      </c>
      <c r="B358" s="26" t="s">
        <v>412</v>
      </c>
      <c r="C358" s="21"/>
      <c r="D358" s="21"/>
      <c r="E358" s="21"/>
      <c r="F358" s="21"/>
      <c r="G358" s="21"/>
      <c r="H358" s="21"/>
      <c r="I358" s="26" t="s">
        <v>303</v>
      </c>
      <c r="J358" s="22">
        <f>J359</f>
        <v>16498497.6</v>
      </c>
      <c r="K358" s="22">
        <f>K359</f>
        <v>14436413.959999999</v>
      </c>
      <c r="L358" s="89">
        <f t="shared" si="52"/>
        <v>87.501385338262551</v>
      </c>
    </row>
    <row r="359" spans="1:12" ht="42.75" customHeight="1" outlineLevel="1" x14ac:dyDescent="0.2">
      <c r="A359" s="28" t="s">
        <v>411</v>
      </c>
      <c r="B359" s="26" t="s">
        <v>413</v>
      </c>
      <c r="C359" s="21"/>
      <c r="D359" s="21"/>
      <c r="E359" s="21"/>
      <c r="F359" s="21"/>
      <c r="G359" s="21"/>
      <c r="H359" s="21"/>
      <c r="I359" s="26" t="s">
        <v>303</v>
      </c>
      <c r="J359" s="22">
        <f>J360+J362</f>
        <v>16498497.6</v>
      </c>
      <c r="K359" s="22">
        <f>K360+K362</f>
        <v>14436413.959999999</v>
      </c>
      <c r="L359" s="89">
        <f t="shared" si="52"/>
        <v>87.501385338262551</v>
      </c>
    </row>
    <row r="360" spans="1:12" ht="30.75" customHeight="1" outlineLevel="1" x14ac:dyDescent="0.2">
      <c r="A360" s="28" t="s">
        <v>306</v>
      </c>
      <c r="B360" s="26" t="s">
        <v>413</v>
      </c>
      <c r="C360" s="21"/>
      <c r="D360" s="21"/>
      <c r="E360" s="21"/>
      <c r="F360" s="21"/>
      <c r="G360" s="21"/>
      <c r="H360" s="21"/>
      <c r="I360" s="26" t="s">
        <v>304</v>
      </c>
      <c r="J360" s="22">
        <f>J361</f>
        <v>754557.6</v>
      </c>
      <c r="K360" s="22">
        <f>K361</f>
        <v>184799.35999999999</v>
      </c>
      <c r="L360" s="89">
        <f t="shared" si="52"/>
        <v>24.491087227800765</v>
      </c>
    </row>
    <row r="361" spans="1:12" ht="30.75" customHeight="1" outlineLevel="1" x14ac:dyDescent="0.2">
      <c r="A361" s="28" t="s">
        <v>307</v>
      </c>
      <c r="B361" s="26" t="s">
        <v>413</v>
      </c>
      <c r="C361" s="21"/>
      <c r="D361" s="21"/>
      <c r="E361" s="21"/>
      <c r="F361" s="21"/>
      <c r="G361" s="21"/>
      <c r="H361" s="21"/>
      <c r="I361" s="26" t="s">
        <v>308</v>
      </c>
      <c r="J361" s="22">
        <v>754557.6</v>
      </c>
      <c r="K361" s="23">
        <v>184799.35999999999</v>
      </c>
      <c r="L361" s="89">
        <f t="shared" si="52"/>
        <v>24.491087227800765</v>
      </c>
    </row>
    <row r="362" spans="1:12" ht="30.75" customHeight="1" outlineLevel="1" x14ac:dyDescent="0.2">
      <c r="A362" s="28" t="s">
        <v>378</v>
      </c>
      <c r="B362" s="26" t="s">
        <v>413</v>
      </c>
      <c r="C362" s="21"/>
      <c r="D362" s="21"/>
      <c r="E362" s="21"/>
      <c r="F362" s="21"/>
      <c r="G362" s="21"/>
      <c r="H362" s="21"/>
      <c r="I362" s="26" t="s">
        <v>314</v>
      </c>
      <c r="J362" s="22">
        <f>J363</f>
        <v>15743940</v>
      </c>
      <c r="K362" s="22">
        <f>K363</f>
        <v>14251614.6</v>
      </c>
      <c r="L362" s="89">
        <f t="shared" si="52"/>
        <v>90.521271041429273</v>
      </c>
    </row>
    <row r="363" spans="1:12" ht="30.75" customHeight="1" outlineLevel="1" x14ac:dyDescent="0.2">
      <c r="A363" s="28" t="s">
        <v>313</v>
      </c>
      <c r="B363" s="26" t="s">
        <v>413</v>
      </c>
      <c r="C363" s="21"/>
      <c r="D363" s="21"/>
      <c r="E363" s="21"/>
      <c r="F363" s="21"/>
      <c r="G363" s="21"/>
      <c r="H363" s="21"/>
      <c r="I363" s="26" t="s">
        <v>315</v>
      </c>
      <c r="J363" s="27">
        <v>15743940</v>
      </c>
      <c r="K363" s="39">
        <v>14251614.6</v>
      </c>
      <c r="L363" s="89">
        <f t="shared" si="52"/>
        <v>90.521271041429273</v>
      </c>
    </row>
    <row r="364" spans="1:12" ht="30.75" customHeight="1" outlineLevel="1" x14ac:dyDescent="0.2">
      <c r="A364" s="28" t="s">
        <v>387</v>
      </c>
      <c r="B364" s="26" t="s">
        <v>389</v>
      </c>
      <c r="C364" s="21"/>
      <c r="D364" s="21"/>
      <c r="E364" s="21"/>
      <c r="F364" s="21"/>
      <c r="G364" s="21"/>
      <c r="H364" s="21"/>
      <c r="I364" s="26" t="s">
        <v>303</v>
      </c>
      <c r="J364" s="27">
        <f>J365+J368</f>
        <v>1150000</v>
      </c>
      <c r="K364" s="27">
        <f>K365+K368</f>
        <v>941691.49</v>
      </c>
      <c r="L364" s="89">
        <f t="shared" si="52"/>
        <v>81.886216521739129</v>
      </c>
    </row>
    <row r="365" spans="1:12" ht="30.75" customHeight="1" outlineLevel="1" x14ac:dyDescent="0.2">
      <c r="A365" s="19" t="s">
        <v>388</v>
      </c>
      <c r="B365" s="26" t="s">
        <v>390</v>
      </c>
      <c r="C365" s="21"/>
      <c r="D365" s="21"/>
      <c r="E365" s="21"/>
      <c r="F365" s="21"/>
      <c r="G365" s="21"/>
      <c r="H365" s="21"/>
      <c r="I365" s="26" t="s">
        <v>303</v>
      </c>
      <c r="J365" s="27">
        <f t="shared" ref="J365:K366" si="62">J366</f>
        <v>300000</v>
      </c>
      <c r="K365" s="27">
        <f t="shared" si="62"/>
        <v>258925</v>
      </c>
      <c r="L365" s="89">
        <f t="shared" si="52"/>
        <v>86.308333333333337</v>
      </c>
    </row>
    <row r="366" spans="1:12" ht="30.75" customHeight="1" outlineLevel="1" x14ac:dyDescent="0.2">
      <c r="A366" s="28" t="s">
        <v>306</v>
      </c>
      <c r="B366" s="26" t="s">
        <v>390</v>
      </c>
      <c r="C366" s="21"/>
      <c r="D366" s="21"/>
      <c r="E366" s="21"/>
      <c r="F366" s="21"/>
      <c r="G366" s="21"/>
      <c r="H366" s="21"/>
      <c r="I366" s="26" t="s">
        <v>304</v>
      </c>
      <c r="J366" s="27">
        <f t="shared" si="62"/>
        <v>300000</v>
      </c>
      <c r="K366" s="27">
        <f t="shared" si="62"/>
        <v>258925</v>
      </c>
      <c r="L366" s="89">
        <f t="shared" si="52"/>
        <v>86.308333333333337</v>
      </c>
    </row>
    <row r="367" spans="1:12" ht="30.75" customHeight="1" outlineLevel="1" x14ac:dyDescent="0.2">
      <c r="A367" s="28" t="s">
        <v>307</v>
      </c>
      <c r="B367" s="26" t="s">
        <v>390</v>
      </c>
      <c r="C367" s="21"/>
      <c r="D367" s="21"/>
      <c r="E367" s="21"/>
      <c r="F367" s="21"/>
      <c r="G367" s="21"/>
      <c r="H367" s="21"/>
      <c r="I367" s="26" t="s">
        <v>308</v>
      </c>
      <c r="J367" s="27">
        <v>300000</v>
      </c>
      <c r="K367" s="27">
        <v>258925</v>
      </c>
      <c r="L367" s="89">
        <f t="shared" si="52"/>
        <v>86.308333333333337</v>
      </c>
    </row>
    <row r="368" spans="1:12" ht="30.75" customHeight="1" outlineLevel="1" x14ac:dyDescent="0.2">
      <c r="A368" s="28" t="s">
        <v>391</v>
      </c>
      <c r="B368" s="26" t="s">
        <v>392</v>
      </c>
      <c r="C368" s="21"/>
      <c r="D368" s="21"/>
      <c r="E368" s="21"/>
      <c r="F368" s="21"/>
      <c r="G368" s="21"/>
      <c r="H368" s="21"/>
      <c r="I368" s="26" t="s">
        <v>303</v>
      </c>
      <c r="J368" s="22">
        <f>J369</f>
        <v>850000</v>
      </c>
      <c r="K368" s="27">
        <f>K369</f>
        <v>682766.49</v>
      </c>
      <c r="L368" s="89">
        <f t="shared" si="52"/>
        <v>80.325469411764701</v>
      </c>
    </row>
    <row r="369" spans="1:12" ht="30.75" customHeight="1" outlineLevel="1" x14ac:dyDescent="0.2">
      <c r="A369" s="19" t="s">
        <v>306</v>
      </c>
      <c r="B369" s="26" t="s">
        <v>392</v>
      </c>
      <c r="C369" s="21"/>
      <c r="D369" s="21"/>
      <c r="E369" s="21"/>
      <c r="F369" s="21"/>
      <c r="G369" s="21"/>
      <c r="H369" s="21"/>
      <c r="I369" s="26" t="s">
        <v>304</v>
      </c>
      <c r="J369" s="22">
        <f>J370</f>
        <v>850000</v>
      </c>
      <c r="K369" s="27">
        <f>K370</f>
        <v>682766.49</v>
      </c>
      <c r="L369" s="89">
        <f t="shared" si="52"/>
        <v>80.325469411764701</v>
      </c>
    </row>
    <row r="370" spans="1:12" ht="30.75" customHeight="1" outlineLevel="1" x14ac:dyDescent="0.2">
      <c r="A370" s="28" t="s">
        <v>307</v>
      </c>
      <c r="B370" s="26" t="s">
        <v>392</v>
      </c>
      <c r="C370" s="21"/>
      <c r="D370" s="21"/>
      <c r="E370" s="21"/>
      <c r="F370" s="21"/>
      <c r="G370" s="21"/>
      <c r="H370" s="21"/>
      <c r="I370" s="26" t="s">
        <v>308</v>
      </c>
      <c r="J370" s="27">
        <v>850000</v>
      </c>
      <c r="K370" s="39">
        <v>682766.49</v>
      </c>
      <c r="L370" s="89">
        <f t="shared" si="52"/>
        <v>80.325469411764701</v>
      </c>
    </row>
    <row r="371" spans="1:12" ht="47.25" customHeight="1" outlineLevel="1" x14ac:dyDescent="0.2">
      <c r="A371" s="78" t="s">
        <v>220</v>
      </c>
      <c r="B371" s="3" t="s">
        <v>58</v>
      </c>
      <c r="C371" s="21"/>
      <c r="D371" s="21"/>
      <c r="E371" s="21"/>
      <c r="F371" s="21"/>
      <c r="G371" s="21"/>
      <c r="H371" s="21"/>
      <c r="I371" s="3" t="s">
        <v>303</v>
      </c>
      <c r="J371" s="71">
        <f t="shared" ref="J371:K374" si="63">J372</f>
        <v>3900000</v>
      </c>
      <c r="K371" s="74">
        <f t="shared" si="63"/>
        <v>2820914</v>
      </c>
      <c r="L371" s="87">
        <f t="shared" si="52"/>
        <v>72.331128205128209</v>
      </c>
    </row>
    <row r="372" spans="1:12" ht="45.75" customHeight="1" outlineLevel="1" x14ac:dyDescent="0.2">
      <c r="A372" s="40" t="s">
        <v>262</v>
      </c>
      <c r="B372" s="31" t="s">
        <v>59</v>
      </c>
      <c r="C372" s="21"/>
      <c r="D372" s="21"/>
      <c r="E372" s="21"/>
      <c r="F372" s="21"/>
      <c r="G372" s="21"/>
      <c r="H372" s="21"/>
      <c r="I372" s="31" t="s">
        <v>303</v>
      </c>
      <c r="J372" s="33">
        <f t="shared" si="63"/>
        <v>3900000</v>
      </c>
      <c r="K372" s="32">
        <f t="shared" si="63"/>
        <v>2820914</v>
      </c>
      <c r="L372" s="88">
        <f t="shared" si="52"/>
        <v>72.331128205128209</v>
      </c>
    </row>
    <row r="373" spans="1:12" ht="26.25" customHeight="1" outlineLevel="1" x14ac:dyDescent="0.2">
      <c r="A373" s="24" t="s">
        <v>6</v>
      </c>
      <c r="B373" s="20" t="s">
        <v>60</v>
      </c>
      <c r="C373" s="21"/>
      <c r="D373" s="21"/>
      <c r="E373" s="21"/>
      <c r="F373" s="21"/>
      <c r="G373" s="21"/>
      <c r="H373" s="21"/>
      <c r="I373" s="20" t="s">
        <v>303</v>
      </c>
      <c r="J373" s="22">
        <f t="shared" si="63"/>
        <v>3900000</v>
      </c>
      <c r="K373" s="22">
        <f t="shared" si="63"/>
        <v>2820914</v>
      </c>
      <c r="L373" s="89">
        <f t="shared" si="52"/>
        <v>72.331128205128209</v>
      </c>
    </row>
    <row r="374" spans="1:12" ht="26.25" customHeight="1" outlineLevel="1" x14ac:dyDescent="0.2">
      <c r="A374" s="24" t="s">
        <v>322</v>
      </c>
      <c r="B374" s="20" t="s">
        <v>60</v>
      </c>
      <c r="C374" s="21"/>
      <c r="D374" s="21"/>
      <c r="E374" s="21"/>
      <c r="F374" s="21"/>
      <c r="G374" s="21"/>
      <c r="H374" s="21"/>
      <c r="I374" s="20" t="s">
        <v>324</v>
      </c>
      <c r="J374" s="22">
        <f t="shared" si="63"/>
        <v>3900000</v>
      </c>
      <c r="K374" s="23">
        <f t="shared" si="63"/>
        <v>2820914</v>
      </c>
      <c r="L374" s="89">
        <f t="shared" si="52"/>
        <v>72.331128205128209</v>
      </c>
    </row>
    <row r="375" spans="1:12" ht="42" customHeight="1" outlineLevel="1" x14ac:dyDescent="0.2">
      <c r="A375" s="19" t="s">
        <v>323</v>
      </c>
      <c r="B375" s="20" t="s">
        <v>60</v>
      </c>
      <c r="C375" s="21"/>
      <c r="D375" s="21"/>
      <c r="E375" s="21"/>
      <c r="F375" s="21"/>
      <c r="G375" s="21"/>
      <c r="H375" s="21"/>
      <c r="I375" s="20" t="s">
        <v>325</v>
      </c>
      <c r="J375" s="22">
        <v>3900000</v>
      </c>
      <c r="K375" s="23">
        <v>2820914</v>
      </c>
      <c r="L375" s="89">
        <f t="shared" si="52"/>
        <v>72.331128205128209</v>
      </c>
    </row>
    <row r="376" spans="1:12" ht="26.25" customHeight="1" outlineLevel="1" x14ac:dyDescent="0.2">
      <c r="A376" s="79" t="s">
        <v>187</v>
      </c>
      <c r="B376" s="3" t="s">
        <v>188</v>
      </c>
      <c r="C376" s="10"/>
      <c r="D376" s="10"/>
      <c r="E376" s="10"/>
      <c r="F376" s="10"/>
      <c r="G376" s="10"/>
      <c r="H376" s="10"/>
      <c r="I376" s="3" t="s">
        <v>303</v>
      </c>
      <c r="J376" s="71">
        <f>J377</f>
        <v>24901510</v>
      </c>
      <c r="K376" s="74">
        <f>K377</f>
        <v>21897732.93</v>
      </c>
      <c r="L376" s="87">
        <f t="shared" si="52"/>
        <v>87.937369781993141</v>
      </c>
    </row>
    <row r="377" spans="1:12" ht="26.25" customHeight="1" outlineLevel="1" x14ac:dyDescent="0.2">
      <c r="A377" s="45" t="s">
        <v>196</v>
      </c>
      <c r="B377" s="31" t="s">
        <v>195</v>
      </c>
      <c r="C377" s="43"/>
      <c r="D377" s="43"/>
      <c r="E377" s="43"/>
      <c r="F377" s="43"/>
      <c r="G377" s="43"/>
      <c r="H377" s="43"/>
      <c r="I377" s="31" t="s">
        <v>303</v>
      </c>
      <c r="J377" s="33">
        <f>J378+J381+J384+J387+J390+J393+J396+J399+J402+J405+J408</f>
        <v>24901510</v>
      </c>
      <c r="K377" s="33">
        <f>K378+K381+K384+K387+K390+K393+K396+K399+K402+K405+K408</f>
        <v>21897732.93</v>
      </c>
      <c r="L377" s="88">
        <f t="shared" si="52"/>
        <v>87.937369781993141</v>
      </c>
    </row>
    <row r="378" spans="1:12" ht="26.25" customHeight="1" outlineLevel="1" x14ac:dyDescent="0.2">
      <c r="A378" s="24" t="s">
        <v>189</v>
      </c>
      <c r="B378" s="20" t="s">
        <v>190</v>
      </c>
      <c r="C378" s="21"/>
      <c r="D378" s="21"/>
      <c r="E378" s="21"/>
      <c r="F378" s="21"/>
      <c r="G378" s="21"/>
      <c r="H378" s="21"/>
      <c r="I378" s="20" t="s">
        <v>303</v>
      </c>
      <c r="J378" s="22">
        <f>J379</f>
        <v>1518700</v>
      </c>
      <c r="K378" s="22">
        <f>K379</f>
        <v>1517512.22</v>
      </c>
      <c r="L378" s="89">
        <f t="shared" si="52"/>
        <v>99.92178968854941</v>
      </c>
    </row>
    <row r="379" spans="1:12" ht="34.5" customHeight="1" outlineLevel="1" x14ac:dyDescent="0.2">
      <c r="A379" s="19" t="s">
        <v>306</v>
      </c>
      <c r="B379" s="20" t="s">
        <v>190</v>
      </c>
      <c r="C379" s="21"/>
      <c r="D379" s="21"/>
      <c r="E379" s="21"/>
      <c r="F379" s="21"/>
      <c r="G379" s="21"/>
      <c r="H379" s="21"/>
      <c r="I379" s="20" t="s">
        <v>304</v>
      </c>
      <c r="J379" s="22">
        <f>J380</f>
        <v>1518700</v>
      </c>
      <c r="K379" s="23">
        <f>K380</f>
        <v>1517512.22</v>
      </c>
      <c r="L379" s="89">
        <f t="shared" ref="L379:L383" si="64">K379/J379*100</f>
        <v>99.92178968854941</v>
      </c>
    </row>
    <row r="380" spans="1:12" ht="30.75" customHeight="1" outlineLevel="1" x14ac:dyDescent="0.2">
      <c r="A380" s="19" t="s">
        <v>307</v>
      </c>
      <c r="B380" s="20" t="s">
        <v>190</v>
      </c>
      <c r="C380" s="21"/>
      <c r="D380" s="21"/>
      <c r="E380" s="21"/>
      <c r="F380" s="21"/>
      <c r="G380" s="21"/>
      <c r="H380" s="21"/>
      <c r="I380" s="20" t="s">
        <v>308</v>
      </c>
      <c r="J380" s="22">
        <v>1518700</v>
      </c>
      <c r="K380" s="23">
        <v>1517512.22</v>
      </c>
      <c r="L380" s="89">
        <f t="shared" si="64"/>
        <v>99.92178968854941</v>
      </c>
    </row>
    <row r="381" spans="1:12" ht="30.75" customHeight="1" outlineLevel="1" x14ac:dyDescent="0.2">
      <c r="A381" s="19" t="s">
        <v>399</v>
      </c>
      <c r="B381" s="26" t="s">
        <v>401</v>
      </c>
      <c r="C381" s="21"/>
      <c r="D381" s="21"/>
      <c r="E381" s="21"/>
      <c r="F381" s="21"/>
      <c r="G381" s="21"/>
      <c r="H381" s="21"/>
      <c r="I381" s="26" t="s">
        <v>303</v>
      </c>
      <c r="J381" s="22">
        <f>J382</f>
        <v>129400</v>
      </c>
      <c r="K381" s="22">
        <f>K382</f>
        <v>129361.95</v>
      </c>
      <c r="L381" s="89">
        <f t="shared" si="64"/>
        <v>99.970595054095824</v>
      </c>
    </row>
    <row r="382" spans="1:12" ht="30.75" customHeight="1" outlineLevel="1" x14ac:dyDescent="0.2">
      <c r="A382" s="19" t="s">
        <v>306</v>
      </c>
      <c r="B382" s="26" t="s">
        <v>401</v>
      </c>
      <c r="C382" s="21"/>
      <c r="D382" s="21"/>
      <c r="E382" s="21"/>
      <c r="F382" s="21"/>
      <c r="G382" s="21"/>
      <c r="H382" s="21"/>
      <c r="I382" s="26" t="s">
        <v>304</v>
      </c>
      <c r="J382" s="22">
        <f>J383</f>
        <v>129400</v>
      </c>
      <c r="K382" s="22">
        <f>K383</f>
        <v>129361.95</v>
      </c>
      <c r="L382" s="89">
        <f t="shared" si="64"/>
        <v>99.970595054095824</v>
      </c>
    </row>
    <row r="383" spans="1:12" ht="30.75" customHeight="1" outlineLevel="1" x14ac:dyDescent="0.2">
      <c r="A383" s="19" t="s">
        <v>400</v>
      </c>
      <c r="B383" s="26" t="s">
        <v>401</v>
      </c>
      <c r="C383" s="21"/>
      <c r="D383" s="21"/>
      <c r="E383" s="21"/>
      <c r="F383" s="21"/>
      <c r="G383" s="21"/>
      <c r="H383" s="21"/>
      <c r="I383" s="26" t="s">
        <v>308</v>
      </c>
      <c r="J383" s="22">
        <v>129400</v>
      </c>
      <c r="K383" s="23">
        <v>129361.95</v>
      </c>
      <c r="L383" s="89">
        <f t="shared" si="64"/>
        <v>99.970595054095824</v>
      </c>
    </row>
    <row r="384" spans="1:12" ht="26.25" customHeight="1" outlineLevel="1" x14ac:dyDescent="0.2">
      <c r="A384" s="19" t="s">
        <v>264</v>
      </c>
      <c r="B384" s="20" t="s">
        <v>263</v>
      </c>
      <c r="C384" s="21"/>
      <c r="D384" s="21"/>
      <c r="E384" s="21"/>
      <c r="F384" s="21"/>
      <c r="G384" s="21"/>
      <c r="H384" s="21"/>
      <c r="I384" s="20" t="s">
        <v>303</v>
      </c>
      <c r="J384" s="22">
        <f>J385</f>
        <v>25000</v>
      </c>
      <c r="K384" s="22">
        <f>K385</f>
        <v>24975.15</v>
      </c>
      <c r="L384" s="89">
        <f t="shared" si="52"/>
        <v>99.900600000000011</v>
      </c>
    </row>
    <row r="385" spans="1:12" ht="34.5" customHeight="1" outlineLevel="1" x14ac:dyDescent="0.2">
      <c r="A385" s="19" t="s">
        <v>306</v>
      </c>
      <c r="B385" s="20" t="s">
        <v>263</v>
      </c>
      <c r="C385" s="21"/>
      <c r="D385" s="21"/>
      <c r="E385" s="21"/>
      <c r="F385" s="21"/>
      <c r="G385" s="21"/>
      <c r="H385" s="21"/>
      <c r="I385" s="20" t="s">
        <v>304</v>
      </c>
      <c r="J385" s="22">
        <f>J386</f>
        <v>25000</v>
      </c>
      <c r="K385" s="23">
        <f>K386</f>
        <v>24975.15</v>
      </c>
      <c r="L385" s="89">
        <f t="shared" si="52"/>
        <v>99.900600000000011</v>
      </c>
    </row>
    <row r="386" spans="1:12" ht="30.75" customHeight="1" outlineLevel="1" x14ac:dyDescent="0.2">
      <c r="A386" s="19" t="s">
        <v>307</v>
      </c>
      <c r="B386" s="20" t="s">
        <v>263</v>
      </c>
      <c r="C386" s="21"/>
      <c r="D386" s="21"/>
      <c r="E386" s="21"/>
      <c r="F386" s="21"/>
      <c r="G386" s="21"/>
      <c r="H386" s="21"/>
      <c r="I386" s="20" t="s">
        <v>308</v>
      </c>
      <c r="J386" s="22">
        <v>25000</v>
      </c>
      <c r="K386" s="23">
        <v>24975.15</v>
      </c>
      <c r="L386" s="89">
        <f t="shared" si="52"/>
        <v>99.900600000000011</v>
      </c>
    </row>
    <row r="387" spans="1:12" ht="26.25" customHeight="1" outlineLevel="1" x14ac:dyDescent="0.2">
      <c r="A387" s="24" t="s">
        <v>191</v>
      </c>
      <c r="B387" s="26" t="s">
        <v>192</v>
      </c>
      <c r="C387" s="46"/>
      <c r="D387" s="46"/>
      <c r="E387" s="46"/>
      <c r="F387" s="46"/>
      <c r="G387" s="46"/>
      <c r="H387" s="46"/>
      <c r="I387" s="26" t="s">
        <v>303</v>
      </c>
      <c r="J387" s="22">
        <f>J388</f>
        <v>3939340</v>
      </c>
      <c r="K387" s="22">
        <f>K388</f>
        <v>3908034.41</v>
      </c>
      <c r="L387" s="89">
        <f t="shared" si="52"/>
        <v>99.205308757304522</v>
      </c>
    </row>
    <row r="388" spans="1:12" ht="34.5" customHeight="1" outlineLevel="1" x14ac:dyDescent="0.2">
      <c r="A388" s="19" t="s">
        <v>306</v>
      </c>
      <c r="B388" s="20" t="s">
        <v>192</v>
      </c>
      <c r="C388" s="21"/>
      <c r="D388" s="21"/>
      <c r="E388" s="21"/>
      <c r="F388" s="21"/>
      <c r="G388" s="21"/>
      <c r="H388" s="21"/>
      <c r="I388" s="20" t="s">
        <v>304</v>
      </c>
      <c r="J388" s="22">
        <f>J389</f>
        <v>3939340</v>
      </c>
      <c r="K388" s="23">
        <f>K389</f>
        <v>3908034.41</v>
      </c>
      <c r="L388" s="89">
        <f t="shared" ref="L388:L389" si="65">K388/J388*100</f>
        <v>99.205308757304522</v>
      </c>
    </row>
    <row r="389" spans="1:12" ht="30.75" customHeight="1" outlineLevel="1" x14ac:dyDescent="0.2">
      <c r="A389" s="19" t="s">
        <v>307</v>
      </c>
      <c r="B389" s="20" t="s">
        <v>192</v>
      </c>
      <c r="C389" s="21"/>
      <c r="D389" s="21"/>
      <c r="E389" s="21"/>
      <c r="F389" s="21"/>
      <c r="G389" s="21"/>
      <c r="H389" s="21"/>
      <c r="I389" s="20" t="s">
        <v>308</v>
      </c>
      <c r="J389" s="22">
        <v>3939340</v>
      </c>
      <c r="K389" s="23">
        <v>3908034.41</v>
      </c>
      <c r="L389" s="89">
        <f t="shared" si="65"/>
        <v>99.205308757304522</v>
      </c>
    </row>
    <row r="390" spans="1:12" ht="26.25" customHeight="1" outlineLevel="1" x14ac:dyDescent="0.2">
      <c r="A390" s="24" t="s">
        <v>193</v>
      </c>
      <c r="B390" s="20" t="s">
        <v>194</v>
      </c>
      <c r="C390" s="21"/>
      <c r="D390" s="21"/>
      <c r="E390" s="21"/>
      <c r="F390" s="21"/>
      <c r="G390" s="21"/>
      <c r="H390" s="21"/>
      <c r="I390" s="20" t="s">
        <v>303</v>
      </c>
      <c r="J390" s="22">
        <f>J391</f>
        <v>85700</v>
      </c>
      <c r="K390" s="23">
        <f>K391</f>
        <v>85610.76</v>
      </c>
      <c r="L390" s="89">
        <f t="shared" si="52"/>
        <v>99.89586931155192</v>
      </c>
    </row>
    <row r="391" spans="1:12" ht="34.5" customHeight="1" outlineLevel="1" x14ac:dyDescent="0.2">
      <c r="A391" s="19" t="s">
        <v>306</v>
      </c>
      <c r="B391" s="20" t="s">
        <v>194</v>
      </c>
      <c r="C391" s="21"/>
      <c r="D391" s="21"/>
      <c r="E391" s="21"/>
      <c r="F391" s="21"/>
      <c r="G391" s="21"/>
      <c r="H391" s="21"/>
      <c r="I391" s="20" t="s">
        <v>304</v>
      </c>
      <c r="J391" s="22">
        <f>J392</f>
        <v>85700</v>
      </c>
      <c r="K391" s="23">
        <f>K392</f>
        <v>85610.76</v>
      </c>
      <c r="L391" s="89">
        <f t="shared" si="52"/>
        <v>99.89586931155192</v>
      </c>
    </row>
    <row r="392" spans="1:12" ht="30.75" customHeight="1" outlineLevel="1" x14ac:dyDescent="0.2">
      <c r="A392" s="19" t="s">
        <v>307</v>
      </c>
      <c r="B392" s="20" t="s">
        <v>194</v>
      </c>
      <c r="C392" s="21"/>
      <c r="D392" s="21"/>
      <c r="E392" s="21"/>
      <c r="F392" s="21"/>
      <c r="G392" s="21"/>
      <c r="H392" s="21"/>
      <c r="I392" s="20" t="s">
        <v>308</v>
      </c>
      <c r="J392" s="22">
        <v>85700</v>
      </c>
      <c r="K392" s="23">
        <v>85610.76</v>
      </c>
      <c r="L392" s="89">
        <f t="shared" si="52"/>
        <v>99.89586931155192</v>
      </c>
    </row>
    <row r="393" spans="1:12" ht="26.25" customHeight="1" outlineLevel="1" x14ac:dyDescent="0.2">
      <c r="A393" s="19" t="s">
        <v>267</v>
      </c>
      <c r="B393" s="26" t="s">
        <v>265</v>
      </c>
      <c r="C393" s="46"/>
      <c r="D393" s="46"/>
      <c r="E393" s="46"/>
      <c r="F393" s="46"/>
      <c r="G393" s="46"/>
      <c r="H393" s="46"/>
      <c r="I393" s="26" t="s">
        <v>303</v>
      </c>
      <c r="J393" s="22">
        <f>J394</f>
        <v>326926.27</v>
      </c>
      <c r="K393" s="23">
        <f>K394</f>
        <v>326926.27</v>
      </c>
      <c r="L393" s="89">
        <f t="shared" si="52"/>
        <v>100</v>
      </c>
    </row>
    <row r="394" spans="1:12" ht="34.5" customHeight="1" outlineLevel="1" x14ac:dyDescent="0.2">
      <c r="A394" s="19" t="s">
        <v>306</v>
      </c>
      <c r="B394" s="20" t="s">
        <v>265</v>
      </c>
      <c r="C394" s="21"/>
      <c r="D394" s="21"/>
      <c r="E394" s="21"/>
      <c r="F394" s="21"/>
      <c r="G394" s="21"/>
      <c r="H394" s="21"/>
      <c r="I394" s="20" t="s">
        <v>304</v>
      </c>
      <c r="J394" s="22">
        <f>J395</f>
        <v>326926.27</v>
      </c>
      <c r="K394" s="23">
        <f>K395</f>
        <v>326926.27</v>
      </c>
      <c r="L394" s="89">
        <f t="shared" ref="L394:L395" si="66">K394/J394*100</f>
        <v>100</v>
      </c>
    </row>
    <row r="395" spans="1:12" ht="30.75" customHeight="1" outlineLevel="1" x14ac:dyDescent="0.2">
      <c r="A395" s="19" t="s">
        <v>307</v>
      </c>
      <c r="B395" s="20" t="s">
        <v>265</v>
      </c>
      <c r="C395" s="21"/>
      <c r="D395" s="21"/>
      <c r="E395" s="21"/>
      <c r="F395" s="21"/>
      <c r="G395" s="21"/>
      <c r="H395" s="21"/>
      <c r="I395" s="20" t="s">
        <v>308</v>
      </c>
      <c r="J395" s="22">
        <v>326926.27</v>
      </c>
      <c r="K395" s="22">
        <v>326926.27</v>
      </c>
      <c r="L395" s="89">
        <f t="shared" si="66"/>
        <v>100</v>
      </c>
    </row>
    <row r="396" spans="1:12" ht="26.25" customHeight="1" outlineLevel="1" x14ac:dyDescent="0.2">
      <c r="A396" s="19" t="s">
        <v>268</v>
      </c>
      <c r="B396" s="20" t="s">
        <v>266</v>
      </c>
      <c r="C396" s="21"/>
      <c r="D396" s="21"/>
      <c r="E396" s="21"/>
      <c r="F396" s="21"/>
      <c r="G396" s="21"/>
      <c r="H396" s="21"/>
      <c r="I396" s="20" t="s">
        <v>303</v>
      </c>
      <c r="J396" s="22">
        <f>J397</f>
        <v>8280743.7300000004</v>
      </c>
      <c r="K396" s="22">
        <f>K397</f>
        <v>8004700.29</v>
      </c>
      <c r="L396" s="89">
        <f t="shared" si="52"/>
        <v>96.666441457426913</v>
      </c>
    </row>
    <row r="397" spans="1:12" ht="34.5" customHeight="1" outlineLevel="1" x14ac:dyDescent="0.2">
      <c r="A397" s="19" t="s">
        <v>306</v>
      </c>
      <c r="B397" s="20" t="s">
        <v>266</v>
      </c>
      <c r="C397" s="21"/>
      <c r="D397" s="21"/>
      <c r="E397" s="21"/>
      <c r="F397" s="21"/>
      <c r="G397" s="21"/>
      <c r="H397" s="21"/>
      <c r="I397" s="20" t="s">
        <v>304</v>
      </c>
      <c r="J397" s="22">
        <f>J398</f>
        <v>8280743.7300000004</v>
      </c>
      <c r="K397" s="23">
        <f>K398</f>
        <v>8004700.29</v>
      </c>
      <c r="L397" s="89">
        <f t="shared" si="52"/>
        <v>96.666441457426913</v>
      </c>
    </row>
    <row r="398" spans="1:12" ht="30.75" customHeight="1" outlineLevel="1" x14ac:dyDescent="0.2">
      <c r="A398" s="19" t="s">
        <v>307</v>
      </c>
      <c r="B398" s="20" t="s">
        <v>266</v>
      </c>
      <c r="C398" s="21"/>
      <c r="D398" s="21"/>
      <c r="E398" s="21"/>
      <c r="F398" s="21"/>
      <c r="G398" s="21"/>
      <c r="H398" s="21"/>
      <c r="I398" s="20" t="s">
        <v>308</v>
      </c>
      <c r="J398" s="22">
        <v>8280743.7300000004</v>
      </c>
      <c r="K398" s="23">
        <v>8004700.29</v>
      </c>
      <c r="L398" s="89">
        <f t="shared" si="52"/>
        <v>96.666441457426913</v>
      </c>
    </row>
    <row r="399" spans="1:12" ht="30.75" customHeight="1" outlineLevel="1" x14ac:dyDescent="0.2">
      <c r="A399" s="19" t="s">
        <v>402</v>
      </c>
      <c r="B399" s="26" t="s">
        <v>403</v>
      </c>
      <c r="C399" s="21"/>
      <c r="D399" s="21"/>
      <c r="E399" s="21"/>
      <c r="F399" s="21"/>
      <c r="G399" s="21"/>
      <c r="H399" s="21"/>
      <c r="I399" s="26" t="s">
        <v>303</v>
      </c>
      <c r="J399" s="22">
        <f>J400</f>
        <v>50000</v>
      </c>
      <c r="K399" s="22">
        <f>K400</f>
        <v>49967.08</v>
      </c>
      <c r="L399" s="89">
        <f t="shared" si="52"/>
        <v>99.934160000000006</v>
      </c>
    </row>
    <row r="400" spans="1:12" ht="30.75" customHeight="1" outlineLevel="1" x14ac:dyDescent="0.2">
      <c r="A400" s="19" t="s">
        <v>306</v>
      </c>
      <c r="B400" s="26" t="s">
        <v>403</v>
      </c>
      <c r="C400" s="21"/>
      <c r="D400" s="21"/>
      <c r="E400" s="21"/>
      <c r="F400" s="21"/>
      <c r="G400" s="21"/>
      <c r="H400" s="21"/>
      <c r="I400" s="26" t="s">
        <v>304</v>
      </c>
      <c r="J400" s="22">
        <f>J401</f>
        <v>50000</v>
      </c>
      <c r="K400" s="22">
        <f>K401</f>
        <v>49967.08</v>
      </c>
      <c r="L400" s="89">
        <f t="shared" si="52"/>
        <v>99.934160000000006</v>
      </c>
    </row>
    <row r="401" spans="1:12" ht="30.75" customHeight="1" outlineLevel="1" x14ac:dyDescent="0.2">
      <c r="A401" s="19" t="s">
        <v>400</v>
      </c>
      <c r="B401" s="26" t="s">
        <v>403</v>
      </c>
      <c r="C401" s="21"/>
      <c r="D401" s="21"/>
      <c r="E401" s="21"/>
      <c r="F401" s="21"/>
      <c r="G401" s="21"/>
      <c r="H401" s="21"/>
      <c r="I401" s="26" t="s">
        <v>308</v>
      </c>
      <c r="J401" s="27">
        <v>50000</v>
      </c>
      <c r="K401" s="39">
        <v>49967.08</v>
      </c>
      <c r="L401" s="89">
        <f t="shared" si="52"/>
        <v>99.934160000000006</v>
      </c>
    </row>
    <row r="402" spans="1:12" ht="30.75" customHeight="1" outlineLevel="1" x14ac:dyDescent="0.2">
      <c r="A402" s="19" t="s">
        <v>404</v>
      </c>
      <c r="B402" s="26" t="s">
        <v>405</v>
      </c>
      <c r="C402" s="21"/>
      <c r="D402" s="21"/>
      <c r="E402" s="21"/>
      <c r="F402" s="21"/>
      <c r="G402" s="21"/>
      <c r="H402" s="21"/>
      <c r="I402" s="26" t="s">
        <v>303</v>
      </c>
      <c r="J402" s="22">
        <f>J403</f>
        <v>4484900</v>
      </c>
      <c r="K402" s="22">
        <f>K403</f>
        <v>4221341.7699999996</v>
      </c>
      <c r="L402" s="89">
        <f t="shared" si="52"/>
        <v>94.123431291667586</v>
      </c>
    </row>
    <row r="403" spans="1:12" ht="30.75" customHeight="1" outlineLevel="1" x14ac:dyDescent="0.2">
      <c r="A403" s="19" t="s">
        <v>306</v>
      </c>
      <c r="B403" s="26" t="s">
        <v>405</v>
      </c>
      <c r="C403" s="21"/>
      <c r="D403" s="21"/>
      <c r="E403" s="21"/>
      <c r="F403" s="21"/>
      <c r="G403" s="21"/>
      <c r="H403" s="21"/>
      <c r="I403" s="26" t="s">
        <v>304</v>
      </c>
      <c r="J403" s="22">
        <f>J404</f>
        <v>4484900</v>
      </c>
      <c r="K403" s="22">
        <f>K404</f>
        <v>4221341.7699999996</v>
      </c>
      <c r="L403" s="89">
        <f t="shared" si="52"/>
        <v>94.123431291667586</v>
      </c>
    </row>
    <row r="404" spans="1:12" ht="30.75" customHeight="1" outlineLevel="1" x14ac:dyDescent="0.2">
      <c r="A404" s="19" t="s">
        <v>400</v>
      </c>
      <c r="B404" s="26" t="s">
        <v>405</v>
      </c>
      <c r="C404" s="21"/>
      <c r="D404" s="21"/>
      <c r="E404" s="21"/>
      <c r="F404" s="21"/>
      <c r="G404" s="21"/>
      <c r="H404" s="21"/>
      <c r="I404" s="26" t="s">
        <v>308</v>
      </c>
      <c r="J404" s="27">
        <v>4484900</v>
      </c>
      <c r="K404" s="39">
        <v>4221341.7699999996</v>
      </c>
      <c r="L404" s="89">
        <f t="shared" si="52"/>
        <v>94.123431291667586</v>
      </c>
    </row>
    <row r="405" spans="1:12" ht="30.75" customHeight="1" outlineLevel="1" x14ac:dyDescent="0.2">
      <c r="A405" s="19" t="s">
        <v>406</v>
      </c>
      <c r="B405" s="26" t="s">
        <v>407</v>
      </c>
      <c r="C405" s="21"/>
      <c r="D405" s="21"/>
      <c r="E405" s="21"/>
      <c r="F405" s="21"/>
      <c r="G405" s="21"/>
      <c r="H405" s="21"/>
      <c r="I405" s="26" t="s">
        <v>303</v>
      </c>
      <c r="J405" s="22">
        <f>J406</f>
        <v>6000000</v>
      </c>
      <c r="K405" s="22">
        <f>K406</f>
        <v>3593010</v>
      </c>
      <c r="L405" s="89">
        <f t="shared" si="52"/>
        <v>59.883499999999998</v>
      </c>
    </row>
    <row r="406" spans="1:12" ht="30.75" customHeight="1" outlineLevel="1" x14ac:dyDescent="0.2">
      <c r="A406" s="19" t="s">
        <v>306</v>
      </c>
      <c r="B406" s="26" t="s">
        <v>407</v>
      </c>
      <c r="C406" s="21"/>
      <c r="D406" s="21"/>
      <c r="E406" s="21"/>
      <c r="F406" s="21"/>
      <c r="G406" s="21"/>
      <c r="H406" s="21"/>
      <c r="I406" s="26" t="s">
        <v>304</v>
      </c>
      <c r="J406" s="22">
        <f>J407</f>
        <v>6000000</v>
      </c>
      <c r="K406" s="22">
        <f>K407</f>
        <v>3593010</v>
      </c>
      <c r="L406" s="89">
        <f t="shared" si="52"/>
        <v>59.883499999999998</v>
      </c>
    </row>
    <row r="407" spans="1:12" ht="30.75" customHeight="1" outlineLevel="1" x14ac:dyDescent="0.2">
      <c r="A407" s="19" t="s">
        <v>400</v>
      </c>
      <c r="B407" s="26" t="s">
        <v>407</v>
      </c>
      <c r="C407" s="21"/>
      <c r="D407" s="21"/>
      <c r="E407" s="21"/>
      <c r="F407" s="21"/>
      <c r="G407" s="21"/>
      <c r="H407" s="21"/>
      <c r="I407" s="26" t="s">
        <v>308</v>
      </c>
      <c r="J407" s="27">
        <v>6000000</v>
      </c>
      <c r="K407" s="39">
        <v>3593010</v>
      </c>
      <c r="L407" s="89">
        <f t="shared" si="52"/>
        <v>59.883499999999998</v>
      </c>
    </row>
    <row r="408" spans="1:12" ht="30.75" customHeight="1" outlineLevel="1" x14ac:dyDescent="0.2">
      <c r="A408" s="19" t="s">
        <v>408</v>
      </c>
      <c r="B408" s="26" t="s">
        <v>409</v>
      </c>
      <c r="C408" s="21"/>
      <c r="D408" s="21"/>
      <c r="E408" s="21"/>
      <c r="F408" s="21"/>
      <c r="G408" s="21"/>
      <c r="H408" s="21"/>
      <c r="I408" s="26" t="s">
        <v>303</v>
      </c>
      <c r="J408" s="22">
        <f>J409</f>
        <v>60800</v>
      </c>
      <c r="K408" s="22">
        <f>K409</f>
        <v>36293.03</v>
      </c>
      <c r="L408" s="89">
        <f t="shared" si="52"/>
        <v>59.692483552631579</v>
      </c>
    </row>
    <row r="409" spans="1:12" ht="30.75" customHeight="1" outlineLevel="1" x14ac:dyDescent="0.2">
      <c r="A409" s="19" t="s">
        <v>306</v>
      </c>
      <c r="B409" s="26" t="s">
        <v>409</v>
      </c>
      <c r="C409" s="21"/>
      <c r="D409" s="21"/>
      <c r="E409" s="21"/>
      <c r="F409" s="21"/>
      <c r="G409" s="21"/>
      <c r="H409" s="21"/>
      <c r="I409" s="26" t="s">
        <v>304</v>
      </c>
      <c r="J409" s="22">
        <f>J410</f>
        <v>60800</v>
      </c>
      <c r="K409" s="22">
        <f>K410</f>
        <v>36293.03</v>
      </c>
      <c r="L409" s="89">
        <f t="shared" si="52"/>
        <v>59.692483552631579</v>
      </c>
    </row>
    <row r="410" spans="1:12" ht="30.75" customHeight="1" outlineLevel="1" x14ac:dyDescent="0.2">
      <c r="A410" s="19" t="s">
        <v>400</v>
      </c>
      <c r="B410" s="26" t="s">
        <v>409</v>
      </c>
      <c r="C410" s="21"/>
      <c r="D410" s="21"/>
      <c r="E410" s="21"/>
      <c r="F410" s="21"/>
      <c r="G410" s="21"/>
      <c r="H410" s="21"/>
      <c r="I410" s="26" t="s">
        <v>308</v>
      </c>
      <c r="J410" s="27">
        <v>60800</v>
      </c>
      <c r="K410" s="39">
        <v>36293.03</v>
      </c>
      <c r="L410" s="89">
        <f t="shared" si="52"/>
        <v>59.692483552631579</v>
      </c>
    </row>
    <row r="411" spans="1:12" ht="39.75" customHeight="1" outlineLevel="1" x14ac:dyDescent="0.2">
      <c r="A411" s="79" t="s">
        <v>197</v>
      </c>
      <c r="B411" s="3" t="s">
        <v>198</v>
      </c>
      <c r="C411" s="10"/>
      <c r="D411" s="10"/>
      <c r="E411" s="10"/>
      <c r="F411" s="10"/>
      <c r="G411" s="10"/>
      <c r="H411" s="10"/>
      <c r="I411" s="3" t="s">
        <v>303</v>
      </c>
      <c r="J411" s="71">
        <f t="shared" ref="J411:K414" si="67">J412</f>
        <v>2700634.5</v>
      </c>
      <c r="K411" s="71">
        <f t="shared" si="67"/>
        <v>2290884.5</v>
      </c>
      <c r="L411" s="87">
        <f t="shared" si="52"/>
        <v>84.827639578773059</v>
      </c>
    </row>
    <row r="412" spans="1:12" ht="31.5" customHeight="1" outlineLevel="1" x14ac:dyDescent="0.2">
      <c r="A412" s="45" t="s">
        <v>71</v>
      </c>
      <c r="B412" s="31" t="s">
        <v>201</v>
      </c>
      <c r="C412" s="43"/>
      <c r="D412" s="43"/>
      <c r="E412" s="43"/>
      <c r="F412" s="43"/>
      <c r="G412" s="43"/>
      <c r="H412" s="43"/>
      <c r="I412" s="31" t="s">
        <v>303</v>
      </c>
      <c r="J412" s="33">
        <f t="shared" si="67"/>
        <v>2700634.5</v>
      </c>
      <c r="K412" s="32">
        <f t="shared" si="67"/>
        <v>2290884.5</v>
      </c>
      <c r="L412" s="88">
        <f t="shared" si="52"/>
        <v>84.827639578773059</v>
      </c>
    </row>
    <row r="413" spans="1:12" ht="35.25" customHeight="1" outlineLevel="1" x14ac:dyDescent="0.2">
      <c r="A413" s="24" t="s">
        <v>199</v>
      </c>
      <c r="B413" s="20" t="s">
        <v>200</v>
      </c>
      <c r="C413" s="21"/>
      <c r="D413" s="21"/>
      <c r="E413" s="21"/>
      <c r="F413" s="21"/>
      <c r="G413" s="21"/>
      <c r="H413" s="21"/>
      <c r="I413" s="20" t="s">
        <v>303</v>
      </c>
      <c r="J413" s="22">
        <f t="shared" si="67"/>
        <v>2700634.5</v>
      </c>
      <c r="K413" s="22">
        <f t="shared" si="67"/>
        <v>2290884.5</v>
      </c>
      <c r="L413" s="89">
        <f t="shared" si="52"/>
        <v>84.827639578773059</v>
      </c>
    </row>
    <row r="414" spans="1:12" ht="34.5" customHeight="1" outlineLevel="1" x14ac:dyDescent="0.2">
      <c r="A414" s="19" t="s">
        <v>306</v>
      </c>
      <c r="B414" s="20" t="s">
        <v>200</v>
      </c>
      <c r="C414" s="21"/>
      <c r="D414" s="21"/>
      <c r="E414" s="21"/>
      <c r="F414" s="21"/>
      <c r="G414" s="21"/>
      <c r="H414" s="21"/>
      <c r="I414" s="20" t="s">
        <v>304</v>
      </c>
      <c r="J414" s="22">
        <f t="shared" si="67"/>
        <v>2700634.5</v>
      </c>
      <c r="K414" s="23">
        <f t="shared" si="67"/>
        <v>2290884.5</v>
      </c>
      <c r="L414" s="89">
        <f t="shared" ref="L414:L415" si="68">K414/J414*100</f>
        <v>84.827639578773059</v>
      </c>
    </row>
    <row r="415" spans="1:12" ht="30.75" customHeight="1" outlineLevel="1" x14ac:dyDescent="0.2">
      <c r="A415" s="19" t="s">
        <v>307</v>
      </c>
      <c r="B415" s="20" t="s">
        <v>200</v>
      </c>
      <c r="C415" s="21"/>
      <c r="D415" s="21"/>
      <c r="E415" s="21"/>
      <c r="F415" s="21"/>
      <c r="G415" s="21"/>
      <c r="H415" s="21"/>
      <c r="I415" s="20" t="s">
        <v>308</v>
      </c>
      <c r="J415" s="22">
        <v>2700634.5</v>
      </c>
      <c r="K415" s="23">
        <v>2290884.5</v>
      </c>
      <c r="L415" s="89">
        <f t="shared" si="68"/>
        <v>84.827639578773059</v>
      </c>
    </row>
    <row r="416" spans="1:12" ht="32.25" customHeight="1" outlineLevel="1" x14ac:dyDescent="0.2">
      <c r="A416" s="79" t="s">
        <v>202</v>
      </c>
      <c r="B416" s="3" t="s">
        <v>203</v>
      </c>
      <c r="C416" s="10"/>
      <c r="D416" s="10"/>
      <c r="E416" s="10"/>
      <c r="F416" s="10"/>
      <c r="G416" s="10"/>
      <c r="H416" s="10"/>
      <c r="I416" s="3" t="s">
        <v>303</v>
      </c>
      <c r="J416" s="71">
        <f>J417+J427</f>
        <v>16751288.010000002</v>
      </c>
      <c r="K416" s="71">
        <f>K417+K427</f>
        <v>14384288.02</v>
      </c>
      <c r="L416" s="87">
        <f t="shared" si="52"/>
        <v>85.869743338022857</v>
      </c>
    </row>
    <row r="417" spans="1:12" ht="26.25" customHeight="1" outlineLevel="1" x14ac:dyDescent="0.2">
      <c r="A417" s="45" t="s">
        <v>207</v>
      </c>
      <c r="B417" s="31" t="s">
        <v>206</v>
      </c>
      <c r="C417" s="43"/>
      <c r="D417" s="43"/>
      <c r="E417" s="43"/>
      <c r="F417" s="43"/>
      <c r="G417" s="43"/>
      <c r="H417" s="43"/>
      <c r="I417" s="31" t="s">
        <v>303</v>
      </c>
      <c r="J417" s="33">
        <f>J418+J421+J424</f>
        <v>9606213.2700000014</v>
      </c>
      <c r="K417" s="33">
        <f>K418+K421+K424</f>
        <v>7239213.2800000003</v>
      </c>
      <c r="L417" s="88">
        <f t="shared" si="52"/>
        <v>75.359697692824597</v>
      </c>
    </row>
    <row r="418" spans="1:12" ht="26.25" customHeight="1" outlineLevel="1" x14ac:dyDescent="0.2">
      <c r="A418" s="24" t="s">
        <v>204</v>
      </c>
      <c r="B418" s="20" t="s">
        <v>205</v>
      </c>
      <c r="C418" s="21"/>
      <c r="D418" s="21"/>
      <c r="E418" s="21"/>
      <c r="F418" s="21"/>
      <c r="G418" s="21"/>
      <c r="H418" s="21"/>
      <c r="I418" s="20" t="s">
        <v>303</v>
      </c>
      <c r="J418" s="22">
        <f>J419</f>
        <v>2614999.9900000002</v>
      </c>
      <c r="K418" s="22">
        <f>K419</f>
        <v>248000</v>
      </c>
      <c r="L418" s="89">
        <f t="shared" si="52"/>
        <v>9.4837476462093591</v>
      </c>
    </row>
    <row r="419" spans="1:12" ht="34.5" customHeight="1" outlineLevel="1" x14ac:dyDescent="0.2">
      <c r="A419" s="19" t="s">
        <v>306</v>
      </c>
      <c r="B419" s="20" t="s">
        <v>205</v>
      </c>
      <c r="C419" s="21"/>
      <c r="D419" s="21"/>
      <c r="E419" s="21"/>
      <c r="F419" s="21"/>
      <c r="G419" s="21"/>
      <c r="H419" s="21"/>
      <c r="I419" s="20" t="s">
        <v>304</v>
      </c>
      <c r="J419" s="22">
        <f>J420</f>
        <v>2614999.9900000002</v>
      </c>
      <c r="K419" s="23">
        <f>K420</f>
        <v>248000</v>
      </c>
      <c r="L419" s="89">
        <f t="shared" si="52"/>
        <v>9.4837476462093591</v>
      </c>
    </row>
    <row r="420" spans="1:12" ht="30.75" customHeight="1" outlineLevel="1" x14ac:dyDescent="0.2">
      <c r="A420" s="19" t="s">
        <v>307</v>
      </c>
      <c r="B420" s="20" t="s">
        <v>205</v>
      </c>
      <c r="C420" s="21"/>
      <c r="D420" s="21"/>
      <c r="E420" s="21"/>
      <c r="F420" s="21"/>
      <c r="G420" s="21"/>
      <c r="H420" s="21"/>
      <c r="I420" s="20" t="s">
        <v>308</v>
      </c>
      <c r="J420" s="27">
        <v>2614999.9900000002</v>
      </c>
      <c r="K420" s="39">
        <v>248000</v>
      </c>
      <c r="L420" s="89">
        <f t="shared" si="52"/>
        <v>9.4837476462093591</v>
      </c>
    </row>
    <row r="421" spans="1:12" ht="26.25" customHeight="1" outlineLevel="1" x14ac:dyDescent="0.2">
      <c r="A421" s="19" t="s">
        <v>272</v>
      </c>
      <c r="B421" s="20" t="s">
        <v>269</v>
      </c>
      <c r="C421" s="21"/>
      <c r="D421" s="21"/>
      <c r="E421" s="21"/>
      <c r="F421" s="21"/>
      <c r="G421" s="21"/>
      <c r="H421" s="21"/>
      <c r="I421" s="20" t="s">
        <v>303</v>
      </c>
      <c r="J421" s="22">
        <f>J422</f>
        <v>6781476.8799999999</v>
      </c>
      <c r="K421" s="22">
        <f>K422</f>
        <v>6781476.8799999999</v>
      </c>
      <c r="L421" s="89">
        <f t="shared" si="52"/>
        <v>100</v>
      </c>
    </row>
    <row r="422" spans="1:12" ht="34.5" customHeight="1" outlineLevel="1" x14ac:dyDescent="0.2">
      <c r="A422" s="19" t="s">
        <v>306</v>
      </c>
      <c r="B422" s="20" t="s">
        <v>269</v>
      </c>
      <c r="C422" s="21"/>
      <c r="D422" s="21"/>
      <c r="E422" s="21"/>
      <c r="F422" s="21"/>
      <c r="G422" s="21"/>
      <c r="H422" s="21"/>
      <c r="I422" s="20" t="s">
        <v>304</v>
      </c>
      <c r="J422" s="22">
        <f>J423</f>
        <v>6781476.8799999999</v>
      </c>
      <c r="K422" s="23">
        <f>K423</f>
        <v>6781476.8799999999</v>
      </c>
      <c r="L422" s="89">
        <f t="shared" ref="L422:L423" si="69">K422/J422*100</f>
        <v>100</v>
      </c>
    </row>
    <row r="423" spans="1:12" ht="30.75" customHeight="1" outlineLevel="1" x14ac:dyDescent="0.2">
      <c r="A423" s="19" t="s">
        <v>307</v>
      </c>
      <c r="B423" s="20" t="s">
        <v>269</v>
      </c>
      <c r="C423" s="21"/>
      <c r="D423" s="21"/>
      <c r="E423" s="21"/>
      <c r="F423" s="21"/>
      <c r="G423" s="21"/>
      <c r="H423" s="21"/>
      <c r="I423" s="20" t="s">
        <v>308</v>
      </c>
      <c r="J423" s="27">
        <v>6781476.8799999999</v>
      </c>
      <c r="K423" s="39">
        <v>6781476.8799999999</v>
      </c>
      <c r="L423" s="89">
        <f t="shared" si="69"/>
        <v>100</v>
      </c>
    </row>
    <row r="424" spans="1:12" ht="26.25" customHeight="1" outlineLevel="1" x14ac:dyDescent="0.2">
      <c r="A424" s="19" t="s">
        <v>273</v>
      </c>
      <c r="B424" s="20" t="s">
        <v>270</v>
      </c>
      <c r="C424" s="21"/>
      <c r="D424" s="21"/>
      <c r="E424" s="21"/>
      <c r="F424" s="21"/>
      <c r="G424" s="21"/>
      <c r="H424" s="21"/>
      <c r="I424" s="20" t="s">
        <v>303</v>
      </c>
      <c r="J424" s="22">
        <f>J425</f>
        <v>209736.4</v>
      </c>
      <c r="K424" s="23">
        <f>K425</f>
        <v>209736.4</v>
      </c>
      <c r="L424" s="89">
        <f t="shared" si="52"/>
        <v>100</v>
      </c>
    </row>
    <row r="425" spans="1:12" ht="34.5" customHeight="1" outlineLevel="1" x14ac:dyDescent="0.2">
      <c r="A425" s="19" t="s">
        <v>306</v>
      </c>
      <c r="B425" s="20" t="s">
        <v>270</v>
      </c>
      <c r="C425" s="21"/>
      <c r="D425" s="21"/>
      <c r="E425" s="21"/>
      <c r="F425" s="21"/>
      <c r="G425" s="21"/>
      <c r="H425" s="21"/>
      <c r="I425" s="20" t="s">
        <v>304</v>
      </c>
      <c r="J425" s="22">
        <f>J426</f>
        <v>209736.4</v>
      </c>
      <c r="K425" s="23">
        <f>K426</f>
        <v>209736.4</v>
      </c>
      <c r="L425" s="89">
        <f t="shared" si="52"/>
        <v>100</v>
      </c>
    </row>
    <row r="426" spans="1:12" ht="30.75" customHeight="1" outlineLevel="1" x14ac:dyDescent="0.2">
      <c r="A426" s="19" t="s">
        <v>307</v>
      </c>
      <c r="B426" s="20" t="s">
        <v>270</v>
      </c>
      <c r="C426" s="21"/>
      <c r="D426" s="21"/>
      <c r="E426" s="21"/>
      <c r="F426" s="21"/>
      <c r="G426" s="21"/>
      <c r="H426" s="21"/>
      <c r="I426" s="20" t="s">
        <v>308</v>
      </c>
      <c r="J426" s="27">
        <v>209736.4</v>
      </c>
      <c r="K426" s="39">
        <v>209736.4</v>
      </c>
      <c r="L426" s="89">
        <f t="shared" si="52"/>
        <v>100</v>
      </c>
    </row>
    <row r="427" spans="1:12" ht="26.25" customHeight="1" outlineLevel="1" x14ac:dyDescent="0.2">
      <c r="A427" s="42" t="s">
        <v>275</v>
      </c>
      <c r="B427" s="47" t="s">
        <v>276</v>
      </c>
      <c r="C427" s="43"/>
      <c r="D427" s="43"/>
      <c r="E427" s="43"/>
      <c r="F427" s="43"/>
      <c r="G427" s="43"/>
      <c r="H427" s="43"/>
      <c r="I427" s="31" t="s">
        <v>303</v>
      </c>
      <c r="J427" s="33">
        <f t="shared" ref="J427:K429" si="70">J428</f>
        <v>7145074.7400000002</v>
      </c>
      <c r="K427" s="32">
        <f t="shared" si="70"/>
        <v>7145074.7400000002</v>
      </c>
      <c r="L427" s="88">
        <f t="shared" si="52"/>
        <v>100</v>
      </c>
    </row>
    <row r="428" spans="1:12" ht="45.75" customHeight="1" outlineLevel="1" x14ac:dyDescent="0.2">
      <c r="A428" s="28" t="s">
        <v>274</v>
      </c>
      <c r="B428" s="20" t="s">
        <v>271</v>
      </c>
      <c r="C428" s="21"/>
      <c r="D428" s="21"/>
      <c r="E428" s="21"/>
      <c r="F428" s="21"/>
      <c r="G428" s="21"/>
      <c r="H428" s="21"/>
      <c r="I428" s="20" t="s">
        <v>303</v>
      </c>
      <c r="J428" s="22">
        <f t="shared" si="70"/>
        <v>7145074.7400000002</v>
      </c>
      <c r="K428" s="23">
        <f t="shared" si="70"/>
        <v>7145074.7400000002</v>
      </c>
      <c r="L428" s="89">
        <f t="shared" si="52"/>
        <v>100</v>
      </c>
    </row>
    <row r="429" spans="1:12" ht="34.5" customHeight="1" outlineLevel="1" x14ac:dyDescent="0.2">
      <c r="A429" s="19" t="s">
        <v>306</v>
      </c>
      <c r="B429" s="20" t="s">
        <v>271</v>
      </c>
      <c r="C429" s="21"/>
      <c r="D429" s="21"/>
      <c r="E429" s="21"/>
      <c r="F429" s="21"/>
      <c r="G429" s="21"/>
      <c r="H429" s="21"/>
      <c r="I429" s="20" t="s">
        <v>304</v>
      </c>
      <c r="J429" s="22">
        <f t="shared" si="70"/>
        <v>7145074.7400000002</v>
      </c>
      <c r="K429" s="23">
        <f t="shared" si="70"/>
        <v>7145074.7400000002</v>
      </c>
      <c r="L429" s="89">
        <f t="shared" ref="L429:L436" si="71">K429/J429*100</f>
        <v>100</v>
      </c>
    </row>
    <row r="430" spans="1:12" ht="30.75" customHeight="1" outlineLevel="1" x14ac:dyDescent="0.2">
      <c r="A430" s="19" t="s">
        <v>307</v>
      </c>
      <c r="B430" s="20" t="s">
        <v>271</v>
      </c>
      <c r="C430" s="21"/>
      <c r="D430" s="21"/>
      <c r="E430" s="21"/>
      <c r="F430" s="21"/>
      <c r="G430" s="21"/>
      <c r="H430" s="21"/>
      <c r="I430" s="20" t="s">
        <v>308</v>
      </c>
      <c r="J430" s="27">
        <v>7145074.7400000002</v>
      </c>
      <c r="K430" s="39">
        <v>7145074.7400000002</v>
      </c>
      <c r="L430" s="89">
        <f t="shared" si="71"/>
        <v>100</v>
      </c>
    </row>
    <row r="431" spans="1:12" ht="32.25" customHeight="1" outlineLevel="1" x14ac:dyDescent="0.2">
      <c r="A431" s="70" t="s">
        <v>277</v>
      </c>
      <c r="B431" s="3" t="s">
        <v>280</v>
      </c>
      <c r="C431" s="10"/>
      <c r="D431" s="10"/>
      <c r="E431" s="10"/>
      <c r="F431" s="10"/>
      <c r="G431" s="10"/>
      <c r="H431" s="10"/>
      <c r="I431" s="3" t="s">
        <v>303</v>
      </c>
      <c r="J431" s="71">
        <f t="shared" ref="J431:K435" si="72">J432</f>
        <v>70000</v>
      </c>
      <c r="K431" s="74">
        <f t="shared" si="72"/>
        <v>70000</v>
      </c>
      <c r="L431" s="87">
        <f t="shared" si="71"/>
        <v>100</v>
      </c>
    </row>
    <row r="432" spans="1:12" ht="31.5" customHeight="1" outlineLevel="1" x14ac:dyDescent="0.2">
      <c r="A432" s="19" t="s">
        <v>278</v>
      </c>
      <c r="B432" s="20" t="s">
        <v>281</v>
      </c>
      <c r="C432" s="21"/>
      <c r="D432" s="21"/>
      <c r="E432" s="21"/>
      <c r="F432" s="21"/>
      <c r="G432" s="21"/>
      <c r="H432" s="21"/>
      <c r="I432" s="20" t="s">
        <v>303</v>
      </c>
      <c r="J432" s="22">
        <f t="shared" si="72"/>
        <v>70000</v>
      </c>
      <c r="K432" s="22">
        <f t="shared" si="72"/>
        <v>70000</v>
      </c>
      <c r="L432" s="89">
        <f t="shared" si="71"/>
        <v>100</v>
      </c>
    </row>
    <row r="433" spans="1:12" ht="45" customHeight="1" outlineLevel="1" x14ac:dyDescent="0.2">
      <c r="A433" s="42" t="s">
        <v>282</v>
      </c>
      <c r="B433" s="31" t="s">
        <v>283</v>
      </c>
      <c r="C433" s="43"/>
      <c r="D433" s="43"/>
      <c r="E433" s="43"/>
      <c r="F433" s="43"/>
      <c r="G433" s="43"/>
      <c r="H433" s="43"/>
      <c r="I433" s="31" t="s">
        <v>303</v>
      </c>
      <c r="J433" s="33">
        <f t="shared" si="72"/>
        <v>70000</v>
      </c>
      <c r="K433" s="32">
        <f t="shared" si="72"/>
        <v>70000</v>
      </c>
      <c r="L433" s="88">
        <f t="shared" si="71"/>
        <v>100</v>
      </c>
    </row>
    <row r="434" spans="1:12" ht="26.25" customHeight="1" outlineLevel="1" x14ac:dyDescent="0.2">
      <c r="A434" s="19" t="s">
        <v>279</v>
      </c>
      <c r="B434" s="20" t="s">
        <v>284</v>
      </c>
      <c r="C434" s="21"/>
      <c r="D434" s="21"/>
      <c r="E434" s="21"/>
      <c r="F434" s="21"/>
      <c r="G434" s="21"/>
      <c r="H434" s="21"/>
      <c r="I434" s="20" t="s">
        <v>303</v>
      </c>
      <c r="J434" s="22">
        <f t="shared" si="72"/>
        <v>70000</v>
      </c>
      <c r="K434" s="22">
        <f t="shared" si="72"/>
        <v>70000</v>
      </c>
      <c r="L434" s="89">
        <f t="shared" si="71"/>
        <v>100</v>
      </c>
    </row>
    <row r="435" spans="1:12" ht="34.5" customHeight="1" outlineLevel="1" x14ac:dyDescent="0.2">
      <c r="A435" s="19" t="s">
        <v>306</v>
      </c>
      <c r="B435" s="20" t="s">
        <v>284</v>
      </c>
      <c r="C435" s="21"/>
      <c r="D435" s="21"/>
      <c r="E435" s="21"/>
      <c r="F435" s="21"/>
      <c r="G435" s="21"/>
      <c r="H435" s="21"/>
      <c r="I435" s="20" t="s">
        <v>304</v>
      </c>
      <c r="J435" s="22">
        <f t="shared" si="72"/>
        <v>70000</v>
      </c>
      <c r="K435" s="23">
        <f t="shared" si="72"/>
        <v>70000</v>
      </c>
      <c r="L435" s="89">
        <f t="shared" si="71"/>
        <v>100</v>
      </c>
    </row>
    <row r="436" spans="1:12" ht="30.75" customHeight="1" outlineLevel="1" x14ac:dyDescent="0.2">
      <c r="A436" s="19" t="s">
        <v>307</v>
      </c>
      <c r="B436" s="20" t="s">
        <v>284</v>
      </c>
      <c r="C436" s="21"/>
      <c r="D436" s="21"/>
      <c r="E436" s="21"/>
      <c r="F436" s="21"/>
      <c r="G436" s="21"/>
      <c r="H436" s="21"/>
      <c r="I436" s="20" t="s">
        <v>308</v>
      </c>
      <c r="J436" s="22">
        <v>70000</v>
      </c>
      <c r="K436" s="23">
        <v>70000</v>
      </c>
      <c r="L436" s="89">
        <f t="shared" si="71"/>
        <v>100</v>
      </c>
    </row>
    <row r="437" spans="1:12" s="81" customFormat="1" ht="30.75" customHeight="1" outlineLevel="1" x14ac:dyDescent="0.2">
      <c r="A437" s="70" t="s">
        <v>379</v>
      </c>
      <c r="B437" s="80" t="s">
        <v>382</v>
      </c>
      <c r="C437" s="10"/>
      <c r="D437" s="10"/>
      <c r="E437" s="10"/>
      <c r="F437" s="10"/>
      <c r="G437" s="10"/>
      <c r="H437" s="10"/>
      <c r="I437" s="80" t="s">
        <v>303</v>
      </c>
      <c r="J437" s="71">
        <f t="shared" ref="J437:K440" si="73">J438</f>
        <v>5000</v>
      </c>
      <c r="K437" s="71">
        <f t="shared" si="73"/>
        <v>5000</v>
      </c>
      <c r="L437" s="87">
        <f t="shared" si="52"/>
        <v>100</v>
      </c>
    </row>
    <row r="438" spans="1:12" ht="30.75" customHeight="1" outlineLevel="1" x14ac:dyDescent="0.2">
      <c r="A438" s="19" t="s">
        <v>380</v>
      </c>
      <c r="B438" s="25" t="s">
        <v>383</v>
      </c>
      <c r="C438" s="21"/>
      <c r="D438" s="21"/>
      <c r="E438" s="21"/>
      <c r="F438" s="21"/>
      <c r="G438" s="21"/>
      <c r="H438" s="21"/>
      <c r="I438" s="25" t="s">
        <v>303</v>
      </c>
      <c r="J438" s="22">
        <f t="shared" si="73"/>
        <v>5000</v>
      </c>
      <c r="K438" s="22">
        <f t="shared" si="73"/>
        <v>5000</v>
      </c>
      <c r="L438" s="89">
        <f t="shared" si="52"/>
        <v>100</v>
      </c>
    </row>
    <row r="439" spans="1:12" ht="30.75" customHeight="1" outlineLevel="1" x14ac:dyDescent="0.2">
      <c r="A439" s="19" t="s">
        <v>381</v>
      </c>
      <c r="B439" s="25" t="s">
        <v>384</v>
      </c>
      <c r="C439" s="21"/>
      <c r="D439" s="21"/>
      <c r="E439" s="21"/>
      <c r="F439" s="21"/>
      <c r="G439" s="21"/>
      <c r="H439" s="21"/>
      <c r="I439" s="25" t="s">
        <v>303</v>
      </c>
      <c r="J439" s="22">
        <f t="shared" si="73"/>
        <v>5000</v>
      </c>
      <c r="K439" s="22">
        <f t="shared" si="73"/>
        <v>5000</v>
      </c>
      <c r="L439" s="89">
        <f t="shared" si="52"/>
        <v>100</v>
      </c>
    </row>
    <row r="440" spans="1:12" ht="30.75" customHeight="1" outlineLevel="1" x14ac:dyDescent="0.2">
      <c r="A440" s="19" t="s">
        <v>306</v>
      </c>
      <c r="B440" s="25" t="s">
        <v>384</v>
      </c>
      <c r="C440" s="21"/>
      <c r="D440" s="21"/>
      <c r="E440" s="21"/>
      <c r="F440" s="21"/>
      <c r="G440" s="21"/>
      <c r="H440" s="21"/>
      <c r="I440" s="25" t="s">
        <v>304</v>
      </c>
      <c r="J440" s="22">
        <f t="shared" si="73"/>
        <v>5000</v>
      </c>
      <c r="K440" s="22">
        <f t="shared" si="73"/>
        <v>5000</v>
      </c>
      <c r="L440" s="89">
        <f t="shared" si="52"/>
        <v>100</v>
      </c>
    </row>
    <row r="441" spans="1:12" ht="30.75" customHeight="1" outlineLevel="1" x14ac:dyDescent="0.2">
      <c r="A441" s="19" t="s">
        <v>307</v>
      </c>
      <c r="B441" s="25" t="s">
        <v>384</v>
      </c>
      <c r="C441" s="21"/>
      <c r="D441" s="21"/>
      <c r="E441" s="21"/>
      <c r="F441" s="21"/>
      <c r="G441" s="21"/>
      <c r="H441" s="21"/>
      <c r="I441" s="25" t="s">
        <v>308</v>
      </c>
      <c r="J441" s="22">
        <v>5000</v>
      </c>
      <c r="K441" s="23">
        <v>5000</v>
      </c>
      <c r="L441" s="89">
        <f t="shared" si="52"/>
        <v>100</v>
      </c>
    </row>
    <row r="442" spans="1:12" ht="30.75" customHeight="1" outlineLevel="1" x14ac:dyDescent="0.2">
      <c r="A442" s="79" t="s">
        <v>334</v>
      </c>
      <c r="B442" s="80" t="s">
        <v>335</v>
      </c>
      <c r="C442" s="10"/>
      <c r="D442" s="10"/>
      <c r="E442" s="10"/>
      <c r="F442" s="10"/>
      <c r="G442" s="10"/>
      <c r="H442" s="10"/>
      <c r="I442" s="3" t="s">
        <v>303</v>
      </c>
      <c r="J442" s="71">
        <f>J443</f>
        <v>140777023.17000002</v>
      </c>
      <c r="K442" s="71">
        <f>K443</f>
        <v>137044694.01000002</v>
      </c>
      <c r="L442" s="87">
        <f t="shared" ref="L442:L462" si="74">K442/J442*100</f>
        <v>97.348765390860052</v>
      </c>
    </row>
    <row r="443" spans="1:12" ht="30.75" customHeight="1" outlineLevel="1" x14ac:dyDescent="0.2">
      <c r="A443" s="82" t="s">
        <v>336</v>
      </c>
      <c r="B443" s="83" t="s">
        <v>337</v>
      </c>
      <c r="C443" s="84"/>
      <c r="D443" s="84"/>
      <c r="E443" s="84"/>
      <c r="F443" s="84"/>
      <c r="G443" s="84"/>
      <c r="H443" s="84"/>
      <c r="I443" s="85" t="s">
        <v>303</v>
      </c>
      <c r="J443" s="86">
        <f>J444+J449+J452+J455+J458+J461+J468+J471+J474+J479+J482+J485+J488+J493+J500+J507+J512+J517+J520+J525+J530+J533+J536+J541</f>
        <v>140777023.17000002</v>
      </c>
      <c r="K443" s="86">
        <f>K444+K449+K452+K455+K458+K461+K468+K471+K474+K479+K482+K485+K488+K493+K500+K507+K512+K517+K520+K525+K530+K533+K536+K541</f>
        <v>137044694.01000002</v>
      </c>
      <c r="L443" s="90">
        <f t="shared" si="74"/>
        <v>97.348765390860052</v>
      </c>
    </row>
    <row r="444" spans="1:12" ht="30.75" customHeight="1" outlineLevel="1" x14ac:dyDescent="0.2">
      <c r="A444" s="19" t="s">
        <v>346</v>
      </c>
      <c r="B444" s="25" t="s">
        <v>345</v>
      </c>
      <c r="C444" s="10"/>
      <c r="D444" s="10"/>
      <c r="E444" s="10"/>
      <c r="F444" s="10"/>
      <c r="G444" s="10"/>
      <c r="H444" s="10"/>
      <c r="I444" s="20" t="s">
        <v>303</v>
      </c>
      <c r="J444" s="22">
        <f>J445+J447</f>
        <v>100000</v>
      </c>
      <c r="K444" s="22">
        <f>K445+K447</f>
        <v>64000</v>
      </c>
      <c r="L444" s="89">
        <f t="shared" si="74"/>
        <v>64</v>
      </c>
    </row>
    <row r="445" spans="1:12" ht="30.75" customHeight="1" outlineLevel="1" x14ac:dyDescent="0.2">
      <c r="A445" s="19" t="s">
        <v>306</v>
      </c>
      <c r="B445" s="25" t="s">
        <v>345</v>
      </c>
      <c r="C445" s="25" t="s">
        <v>304</v>
      </c>
      <c r="D445" s="25" t="s">
        <v>345</v>
      </c>
      <c r="E445" s="25" t="s">
        <v>304</v>
      </c>
      <c r="F445" s="25" t="s">
        <v>345</v>
      </c>
      <c r="G445" s="25" t="s">
        <v>304</v>
      </c>
      <c r="H445" s="25" t="s">
        <v>345</v>
      </c>
      <c r="I445" s="25" t="s">
        <v>304</v>
      </c>
      <c r="J445" s="22">
        <f>J446</f>
        <v>64000</v>
      </c>
      <c r="K445" s="22">
        <f>K446</f>
        <v>64000</v>
      </c>
      <c r="L445" s="89">
        <f t="shared" si="74"/>
        <v>100</v>
      </c>
    </row>
    <row r="446" spans="1:12" ht="30.75" customHeight="1" outlineLevel="1" x14ac:dyDescent="0.2">
      <c r="A446" s="19" t="s">
        <v>307</v>
      </c>
      <c r="B446" s="25" t="s">
        <v>345</v>
      </c>
      <c r="C446" s="25" t="s">
        <v>308</v>
      </c>
      <c r="D446" s="25" t="s">
        <v>345</v>
      </c>
      <c r="E446" s="25" t="s">
        <v>308</v>
      </c>
      <c r="F446" s="25" t="s">
        <v>345</v>
      </c>
      <c r="G446" s="25" t="s">
        <v>308</v>
      </c>
      <c r="H446" s="25" t="s">
        <v>345</v>
      </c>
      <c r="I446" s="25" t="s">
        <v>308</v>
      </c>
      <c r="J446" s="22">
        <v>64000</v>
      </c>
      <c r="K446" s="23">
        <v>64000</v>
      </c>
      <c r="L446" s="89">
        <f t="shared" si="74"/>
        <v>100</v>
      </c>
    </row>
    <row r="447" spans="1:12" ht="30.75" customHeight="1" outlineLevel="1" x14ac:dyDescent="0.2">
      <c r="A447" s="24" t="s">
        <v>322</v>
      </c>
      <c r="B447" s="25" t="s">
        <v>345</v>
      </c>
      <c r="C447" s="21"/>
      <c r="D447" s="21"/>
      <c r="E447" s="21"/>
      <c r="F447" s="21"/>
      <c r="G447" s="21"/>
      <c r="H447" s="21"/>
      <c r="I447" s="20" t="s">
        <v>324</v>
      </c>
      <c r="J447" s="22">
        <f>J448</f>
        <v>36000</v>
      </c>
      <c r="K447" s="23">
        <f>K448</f>
        <v>0</v>
      </c>
      <c r="L447" s="89">
        <f t="shared" si="74"/>
        <v>0</v>
      </c>
    </row>
    <row r="448" spans="1:12" ht="30.75" customHeight="1" outlineLevel="1" x14ac:dyDescent="0.2">
      <c r="A448" s="19" t="s">
        <v>347</v>
      </c>
      <c r="B448" s="25" t="s">
        <v>345</v>
      </c>
      <c r="C448" s="21"/>
      <c r="D448" s="21"/>
      <c r="E448" s="21"/>
      <c r="F448" s="21"/>
      <c r="G448" s="21"/>
      <c r="H448" s="21"/>
      <c r="I448" s="20" t="s">
        <v>348</v>
      </c>
      <c r="J448" s="29">
        <v>36000</v>
      </c>
      <c r="K448" s="23">
        <v>0</v>
      </c>
      <c r="L448" s="89">
        <f t="shared" si="74"/>
        <v>0</v>
      </c>
    </row>
    <row r="449" spans="1:12" ht="30.75" customHeight="1" outlineLevel="1" x14ac:dyDescent="0.2">
      <c r="A449" s="19" t="s">
        <v>372</v>
      </c>
      <c r="B449" s="25" t="s">
        <v>371</v>
      </c>
      <c r="C449" s="21"/>
      <c r="D449" s="21"/>
      <c r="E449" s="21"/>
      <c r="F449" s="21"/>
      <c r="G449" s="21"/>
      <c r="H449" s="21"/>
      <c r="I449" s="20" t="s">
        <v>303</v>
      </c>
      <c r="J449" s="61">
        <f>J450</f>
        <v>210958.72</v>
      </c>
      <c r="K449" s="61">
        <f>K450</f>
        <v>210958.72</v>
      </c>
      <c r="L449" s="89">
        <f t="shared" si="74"/>
        <v>100</v>
      </c>
    </row>
    <row r="450" spans="1:12" ht="30.75" customHeight="1" outlineLevel="1" x14ac:dyDescent="0.2">
      <c r="A450" s="19" t="s">
        <v>322</v>
      </c>
      <c r="B450" s="25" t="s">
        <v>371</v>
      </c>
      <c r="C450" s="21"/>
      <c r="D450" s="21"/>
      <c r="E450" s="21"/>
      <c r="F450" s="21"/>
      <c r="G450" s="21"/>
      <c r="H450" s="21"/>
      <c r="I450" s="20" t="s">
        <v>324</v>
      </c>
      <c r="J450" s="61">
        <f>J451</f>
        <v>210958.72</v>
      </c>
      <c r="K450" s="61">
        <f>K451</f>
        <v>210958.72</v>
      </c>
      <c r="L450" s="89">
        <f t="shared" si="74"/>
        <v>100</v>
      </c>
    </row>
    <row r="451" spans="1:12" ht="30.75" customHeight="1" outlineLevel="1" x14ac:dyDescent="0.2">
      <c r="A451" s="19" t="s">
        <v>373</v>
      </c>
      <c r="B451" s="25" t="s">
        <v>371</v>
      </c>
      <c r="C451" s="21"/>
      <c r="D451" s="21"/>
      <c r="E451" s="21"/>
      <c r="F451" s="21"/>
      <c r="G451" s="21"/>
      <c r="H451" s="21"/>
      <c r="I451" s="20" t="s">
        <v>374</v>
      </c>
      <c r="J451" s="27">
        <v>210958.72</v>
      </c>
      <c r="K451" s="27">
        <v>210958.72</v>
      </c>
      <c r="L451" s="89">
        <f t="shared" si="74"/>
        <v>100</v>
      </c>
    </row>
    <row r="452" spans="1:12" ht="30.75" customHeight="1" outlineLevel="1" x14ac:dyDescent="0.2">
      <c r="A452" s="28" t="s">
        <v>437</v>
      </c>
      <c r="B452" s="25" t="s">
        <v>439</v>
      </c>
      <c r="C452" s="26" t="s">
        <v>303</v>
      </c>
      <c r="D452" s="25" t="s">
        <v>439</v>
      </c>
      <c r="E452" s="26" t="s">
        <v>303</v>
      </c>
      <c r="F452" s="25" t="s">
        <v>439</v>
      </c>
      <c r="G452" s="26" t="s">
        <v>303</v>
      </c>
      <c r="H452" s="25" t="s">
        <v>439</v>
      </c>
      <c r="I452" s="26" t="s">
        <v>303</v>
      </c>
      <c r="J452" s="22">
        <f>J453</f>
        <v>260000</v>
      </c>
      <c r="K452" s="27">
        <f>K453</f>
        <v>260000</v>
      </c>
      <c r="L452" s="89">
        <f t="shared" si="74"/>
        <v>100</v>
      </c>
    </row>
    <row r="453" spans="1:12" ht="30.75" customHeight="1" outlineLevel="1" x14ac:dyDescent="0.2">
      <c r="A453" s="24" t="s">
        <v>322</v>
      </c>
      <c r="B453" s="25" t="s">
        <v>439</v>
      </c>
      <c r="C453" s="26" t="s">
        <v>324</v>
      </c>
      <c r="D453" s="25" t="s">
        <v>439</v>
      </c>
      <c r="E453" s="26" t="s">
        <v>324</v>
      </c>
      <c r="F453" s="25" t="s">
        <v>439</v>
      </c>
      <c r="G453" s="26" t="s">
        <v>324</v>
      </c>
      <c r="H453" s="25" t="s">
        <v>439</v>
      </c>
      <c r="I453" s="26" t="s">
        <v>324</v>
      </c>
      <c r="J453" s="22">
        <f>J454</f>
        <v>260000</v>
      </c>
      <c r="K453" s="27">
        <f>K454</f>
        <v>260000</v>
      </c>
      <c r="L453" s="89">
        <f t="shared" si="74"/>
        <v>100</v>
      </c>
    </row>
    <row r="454" spans="1:12" ht="30.75" customHeight="1" outlineLevel="1" x14ac:dyDescent="0.2">
      <c r="A454" s="28" t="s">
        <v>438</v>
      </c>
      <c r="B454" s="25" t="s">
        <v>439</v>
      </c>
      <c r="C454" s="26" t="s">
        <v>440</v>
      </c>
      <c r="D454" s="25" t="s">
        <v>439</v>
      </c>
      <c r="E454" s="26" t="s">
        <v>440</v>
      </c>
      <c r="F454" s="25" t="s">
        <v>439</v>
      </c>
      <c r="G454" s="26" t="s">
        <v>440</v>
      </c>
      <c r="H454" s="25" t="s">
        <v>439</v>
      </c>
      <c r="I454" s="26" t="s">
        <v>440</v>
      </c>
      <c r="J454" s="27">
        <v>260000</v>
      </c>
      <c r="K454" s="27">
        <v>260000</v>
      </c>
      <c r="L454" s="89">
        <f t="shared" si="74"/>
        <v>100</v>
      </c>
    </row>
    <row r="455" spans="1:12" ht="30.75" customHeight="1" outlineLevel="1" x14ac:dyDescent="0.2">
      <c r="A455" s="19" t="s">
        <v>338</v>
      </c>
      <c r="B455" s="25" t="s">
        <v>339</v>
      </c>
      <c r="C455" s="21"/>
      <c r="D455" s="21"/>
      <c r="E455" s="21"/>
      <c r="F455" s="21"/>
      <c r="G455" s="21"/>
      <c r="H455" s="21"/>
      <c r="I455" s="20" t="s">
        <v>303</v>
      </c>
      <c r="J455" s="22">
        <f>J456</f>
        <v>2051280</v>
      </c>
      <c r="K455" s="23">
        <f>K456</f>
        <v>2049815.87</v>
      </c>
      <c r="L455" s="89">
        <f t="shared" si="74"/>
        <v>99.928623591123596</v>
      </c>
    </row>
    <row r="456" spans="1:12" ht="41.25" customHeight="1" outlineLevel="1" x14ac:dyDescent="0.2">
      <c r="A456" s="19" t="s">
        <v>300</v>
      </c>
      <c r="B456" s="20" t="s">
        <v>339</v>
      </c>
      <c r="C456" s="21"/>
      <c r="D456" s="21"/>
      <c r="E456" s="21"/>
      <c r="F456" s="21"/>
      <c r="G456" s="21"/>
      <c r="H456" s="21"/>
      <c r="I456" s="20" t="s">
        <v>301</v>
      </c>
      <c r="J456" s="22">
        <f>J457</f>
        <v>2051280</v>
      </c>
      <c r="K456" s="23">
        <f>K457</f>
        <v>2049815.87</v>
      </c>
      <c r="L456" s="89">
        <f t="shared" si="74"/>
        <v>99.928623591123596</v>
      </c>
    </row>
    <row r="457" spans="1:12" ht="30.75" customHeight="1" outlineLevel="1" x14ac:dyDescent="0.2">
      <c r="A457" s="19" t="s">
        <v>302</v>
      </c>
      <c r="B457" s="20" t="s">
        <v>339</v>
      </c>
      <c r="C457" s="21"/>
      <c r="D457" s="21"/>
      <c r="E457" s="21"/>
      <c r="F457" s="21"/>
      <c r="G457" s="21"/>
      <c r="H457" s="21"/>
      <c r="I457" s="20" t="s">
        <v>305</v>
      </c>
      <c r="J457" s="22">
        <v>2051280</v>
      </c>
      <c r="K457" s="23">
        <v>2049815.87</v>
      </c>
      <c r="L457" s="89">
        <f t="shared" si="74"/>
        <v>99.928623591123596</v>
      </c>
    </row>
    <row r="458" spans="1:12" ht="30.75" customHeight="1" outlineLevel="1" x14ac:dyDescent="0.2">
      <c r="A458" s="28" t="s">
        <v>340</v>
      </c>
      <c r="B458" s="25" t="s">
        <v>341</v>
      </c>
      <c r="C458" s="21"/>
      <c r="D458" s="21"/>
      <c r="E458" s="21"/>
      <c r="F458" s="21"/>
      <c r="G458" s="21"/>
      <c r="H458" s="21"/>
      <c r="I458" s="20" t="s">
        <v>303</v>
      </c>
      <c r="J458" s="22">
        <f>J459</f>
        <v>1911805</v>
      </c>
      <c r="K458" s="23">
        <f>K459</f>
        <v>1911555.06</v>
      </c>
      <c r="L458" s="89">
        <f t="shared" si="74"/>
        <v>99.986926490933953</v>
      </c>
    </row>
    <row r="459" spans="1:12" ht="41.25" customHeight="1" outlineLevel="1" x14ac:dyDescent="0.2">
      <c r="A459" s="19" t="s">
        <v>300</v>
      </c>
      <c r="B459" s="20" t="s">
        <v>341</v>
      </c>
      <c r="C459" s="21"/>
      <c r="D459" s="21"/>
      <c r="E459" s="21"/>
      <c r="F459" s="21"/>
      <c r="G459" s="21"/>
      <c r="H459" s="21"/>
      <c r="I459" s="20" t="s">
        <v>301</v>
      </c>
      <c r="J459" s="22">
        <f>J460</f>
        <v>1911805</v>
      </c>
      <c r="K459" s="23">
        <f>K460</f>
        <v>1911555.06</v>
      </c>
      <c r="L459" s="89">
        <f t="shared" si="74"/>
        <v>99.986926490933953</v>
      </c>
    </row>
    <row r="460" spans="1:12" ht="30.75" customHeight="1" outlineLevel="1" x14ac:dyDescent="0.2">
      <c r="A460" s="19" t="s">
        <v>302</v>
      </c>
      <c r="B460" s="20" t="s">
        <v>341</v>
      </c>
      <c r="C460" s="21"/>
      <c r="D460" s="21"/>
      <c r="E460" s="21"/>
      <c r="F460" s="21"/>
      <c r="G460" s="21"/>
      <c r="H460" s="21"/>
      <c r="I460" s="20" t="s">
        <v>305</v>
      </c>
      <c r="J460" s="22">
        <v>1911805</v>
      </c>
      <c r="K460" s="23">
        <v>1911555.06</v>
      </c>
      <c r="L460" s="89">
        <f t="shared" si="74"/>
        <v>99.986926490933953</v>
      </c>
    </row>
    <row r="461" spans="1:12" ht="30.75" customHeight="1" outlineLevel="1" x14ac:dyDescent="0.2">
      <c r="A461" s="28" t="s">
        <v>1</v>
      </c>
      <c r="B461" s="25" t="s">
        <v>342</v>
      </c>
      <c r="C461" s="21"/>
      <c r="D461" s="21"/>
      <c r="E461" s="21"/>
      <c r="F461" s="21"/>
      <c r="G461" s="21"/>
      <c r="H461" s="21"/>
      <c r="I461" s="20" t="s">
        <v>303</v>
      </c>
      <c r="J461" s="22">
        <f>J462+J464+J466</f>
        <v>49448642</v>
      </c>
      <c r="K461" s="22">
        <f>K462+K464+K466</f>
        <v>48245470.160000004</v>
      </c>
      <c r="L461" s="89">
        <f t="shared" si="74"/>
        <v>97.56682531342318</v>
      </c>
    </row>
    <row r="462" spans="1:12" ht="41.25" customHeight="1" outlineLevel="1" x14ac:dyDescent="0.2">
      <c r="A462" s="19" t="s">
        <v>300</v>
      </c>
      <c r="B462" s="20" t="s">
        <v>342</v>
      </c>
      <c r="C462" s="21"/>
      <c r="D462" s="21"/>
      <c r="E462" s="21"/>
      <c r="F462" s="21"/>
      <c r="G462" s="21"/>
      <c r="H462" s="21"/>
      <c r="I462" s="20" t="s">
        <v>301</v>
      </c>
      <c r="J462" s="22">
        <f>J463</f>
        <v>49272583.509999998</v>
      </c>
      <c r="K462" s="22">
        <f>K463</f>
        <v>48069412.5</v>
      </c>
      <c r="L462" s="89">
        <f t="shared" si="74"/>
        <v>97.558132891984826</v>
      </c>
    </row>
    <row r="463" spans="1:12" ht="30.75" customHeight="1" outlineLevel="1" x14ac:dyDescent="0.2">
      <c r="A463" s="19" t="s">
        <v>302</v>
      </c>
      <c r="B463" s="20" t="s">
        <v>342</v>
      </c>
      <c r="C463" s="21"/>
      <c r="D463" s="21"/>
      <c r="E463" s="21"/>
      <c r="F463" s="21"/>
      <c r="G463" s="21"/>
      <c r="H463" s="21"/>
      <c r="I463" s="20" t="s">
        <v>305</v>
      </c>
      <c r="J463" s="22">
        <v>49272583.509999998</v>
      </c>
      <c r="K463" s="23">
        <v>48069412.5</v>
      </c>
      <c r="L463" s="89">
        <f t="shared" ref="L463" si="75">K463/J463*100</f>
        <v>97.558132891984826</v>
      </c>
    </row>
    <row r="464" spans="1:12" ht="34.5" customHeight="1" outlineLevel="1" x14ac:dyDescent="0.2">
      <c r="A464" s="19" t="s">
        <v>306</v>
      </c>
      <c r="B464" s="20" t="s">
        <v>342</v>
      </c>
      <c r="C464" s="21"/>
      <c r="D464" s="21"/>
      <c r="E464" s="21"/>
      <c r="F464" s="21"/>
      <c r="G464" s="21"/>
      <c r="H464" s="21"/>
      <c r="I464" s="20" t="s">
        <v>304</v>
      </c>
      <c r="J464" s="22">
        <f>J465</f>
        <v>16390.490000000002</v>
      </c>
      <c r="K464" s="23">
        <f>K465</f>
        <v>16390.490000000002</v>
      </c>
      <c r="L464" s="89">
        <f t="shared" ref="L464:L478" si="76">K464/J464*100</f>
        <v>100</v>
      </c>
    </row>
    <row r="465" spans="1:12" ht="30.75" customHeight="1" outlineLevel="1" x14ac:dyDescent="0.2">
      <c r="A465" s="19" t="s">
        <v>307</v>
      </c>
      <c r="B465" s="20" t="s">
        <v>342</v>
      </c>
      <c r="C465" s="21"/>
      <c r="D465" s="21"/>
      <c r="E465" s="21"/>
      <c r="F465" s="21"/>
      <c r="G465" s="21"/>
      <c r="H465" s="21"/>
      <c r="I465" s="20" t="s">
        <v>308</v>
      </c>
      <c r="J465" s="27">
        <v>16390.490000000002</v>
      </c>
      <c r="K465" s="27">
        <v>16390.490000000002</v>
      </c>
      <c r="L465" s="89">
        <f t="shared" si="76"/>
        <v>100</v>
      </c>
    </row>
    <row r="466" spans="1:12" ht="25.5" customHeight="1" outlineLevel="1" x14ac:dyDescent="0.2">
      <c r="A466" s="19" t="s">
        <v>322</v>
      </c>
      <c r="B466" s="20" t="s">
        <v>342</v>
      </c>
      <c r="C466" s="21"/>
      <c r="D466" s="21"/>
      <c r="E466" s="21"/>
      <c r="F466" s="21"/>
      <c r="G466" s="21"/>
      <c r="H466" s="21"/>
      <c r="I466" s="20" t="s">
        <v>324</v>
      </c>
      <c r="J466" s="22">
        <f>J467</f>
        <v>159668</v>
      </c>
      <c r="K466" s="22">
        <f>K467</f>
        <v>159667.17000000001</v>
      </c>
      <c r="L466" s="89">
        <f t="shared" si="76"/>
        <v>99.999480171355572</v>
      </c>
    </row>
    <row r="467" spans="1:12" ht="30.75" customHeight="1" outlineLevel="1" x14ac:dyDescent="0.2">
      <c r="A467" s="19" t="s">
        <v>329</v>
      </c>
      <c r="B467" s="20" t="s">
        <v>342</v>
      </c>
      <c r="C467" s="21"/>
      <c r="D467" s="21"/>
      <c r="E467" s="21"/>
      <c r="F467" s="21"/>
      <c r="G467" s="21"/>
      <c r="H467" s="21"/>
      <c r="I467" s="20" t="s">
        <v>326</v>
      </c>
      <c r="J467" s="27">
        <v>159668</v>
      </c>
      <c r="K467" s="27">
        <v>159667.17000000001</v>
      </c>
      <c r="L467" s="89">
        <f t="shared" ref="L467" si="77">K467/J467*100</f>
        <v>99.999480171355572</v>
      </c>
    </row>
    <row r="468" spans="1:12" ht="30.75" customHeight="1" outlineLevel="1" x14ac:dyDescent="0.2">
      <c r="A468" s="19" t="s">
        <v>366</v>
      </c>
      <c r="B468" s="26" t="s">
        <v>365</v>
      </c>
      <c r="C468" s="21"/>
      <c r="D468" s="21"/>
      <c r="E468" s="21"/>
      <c r="F468" s="21"/>
      <c r="G468" s="21"/>
      <c r="H468" s="21"/>
      <c r="I468" s="20" t="s">
        <v>303</v>
      </c>
      <c r="J468" s="22">
        <f>J469</f>
        <v>2385600</v>
      </c>
      <c r="K468" s="22">
        <f>K469</f>
        <v>2218209.15</v>
      </c>
      <c r="L468" s="89">
        <f t="shared" si="76"/>
        <v>92.983280935613678</v>
      </c>
    </row>
    <row r="469" spans="1:12" ht="30.75" customHeight="1" outlineLevel="1" x14ac:dyDescent="0.2">
      <c r="A469" s="19" t="s">
        <v>316</v>
      </c>
      <c r="B469" s="20" t="s">
        <v>365</v>
      </c>
      <c r="C469" s="21"/>
      <c r="D469" s="21"/>
      <c r="E469" s="21"/>
      <c r="F469" s="21"/>
      <c r="G469" s="21"/>
      <c r="H469" s="21"/>
      <c r="I469" s="20" t="s">
        <v>318</v>
      </c>
      <c r="J469" s="22">
        <f>J470</f>
        <v>2385600</v>
      </c>
      <c r="K469" s="22">
        <f>K470</f>
        <v>2218209.15</v>
      </c>
      <c r="L469" s="89">
        <f t="shared" si="76"/>
        <v>92.983280935613678</v>
      </c>
    </row>
    <row r="470" spans="1:12" ht="30.75" customHeight="1" outlineLevel="1" x14ac:dyDescent="0.2">
      <c r="A470" s="19" t="s">
        <v>333</v>
      </c>
      <c r="B470" s="20" t="s">
        <v>365</v>
      </c>
      <c r="C470" s="21"/>
      <c r="D470" s="21"/>
      <c r="E470" s="21"/>
      <c r="F470" s="21"/>
      <c r="G470" s="21"/>
      <c r="H470" s="21"/>
      <c r="I470" s="20" t="s">
        <v>332</v>
      </c>
      <c r="J470" s="27">
        <v>2385600</v>
      </c>
      <c r="K470" s="39">
        <v>2218209.15</v>
      </c>
      <c r="L470" s="89">
        <f t="shared" si="76"/>
        <v>92.983280935613678</v>
      </c>
    </row>
    <row r="471" spans="1:12" ht="47.25" customHeight="1" outlineLevel="1" x14ac:dyDescent="0.2">
      <c r="A471" s="28" t="s">
        <v>349</v>
      </c>
      <c r="B471" s="25" t="s">
        <v>350</v>
      </c>
      <c r="C471" s="21"/>
      <c r="D471" s="21"/>
      <c r="E471" s="21"/>
      <c r="F471" s="21"/>
      <c r="G471" s="21"/>
      <c r="H471" s="21"/>
      <c r="I471" s="20" t="s">
        <v>303</v>
      </c>
      <c r="J471" s="22">
        <f>J472</f>
        <v>1612925</v>
      </c>
      <c r="K471" s="23">
        <f>K472</f>
        <v>1609057.17</v>
      </c>
      <c r="L471" s="89">
        <f t="shared" si="76"/>
        <v>99.760197777330006</v>
      </c>
    </row>
    <row r="472" spans="1:12" ht="41.25" customHeight="1" outlineLevel="1" x14ac:dyDescent="0.2">
      <c r="A472" s="19" t="s">
        <v>300</v>
      </c>
      <c r="B472" s="20" t="s">
        <v>350</v>
      </c>
      <c r="C472" s="21"/>
      <c r="D472" s="21"/>
      <c r="E472" s="21"/>
      <c r="F472" s="21"/>
      <c r="G472" s="21"/>
      <c r="H472" s="21"/>
      <c r="I472" s="20" t="s">
        <v>301</v>
      </c>
      <c r="J472" s="29">
        <f>J473</f>
        <v>1612925</v>
      </c>
      <c r="K472" s="23">
        <f>K473</f>
        <v>1609057.17</v>
      </c>
      <c r="L472" s="89">
        <f t="shared" si="76"/>
        <v>99.760197777330006</v>
      </c>
    </row>
    <row r="473" spans="1:12" ht="30.75" customHeight="1" outlineLevel="1" x14ac:dyDescent="0.2">
      <c r="A473" s="19" t="s">
        <v>302</v>
      </c>
      <c r="B473" s="20" t="s">
        <v>350</v>
      </c>
      <c r="C473" s="21"/>
      <c r="D473" s="21"/>
      <c r="E473" s="21"/>
      <c r="F473" s="21"/>
      <c r="G473" s="21"/>
      <c r="H473" s="21"/>
      <c r="I473" s="20" t="s">
        <v>305</v>
      </c>
      <c r="J473" s="22">
        <v>1612925</v>
      </c>
      <c r="K473" s="23">
        <v>1609057.17</v>
      </c>
      <c r="L473" s="89">
        <f t="shared" si="76"/>
        <v>99.760197777330006</v>
      </c>
    </row>
    <row r="474" spans="1:12" ht="30.75" customHeight="1" outlineLevel="1" x14ac:dyDescent="0.2">
      <c r="A474" s="19" t="s">
        <v>452</v>
      </c>
      <c r="B474" s="25" t="s">
        <v>453</v>
      </c>
      <c r="C474" s="25" t="s">
        <v>303</v>
      </c>
      <c r="D474" s="25" t="s">
        <v>453</v>
      </c>
      <c r="E474" s="25" t="s">
        <v>303</v>
      </c>
      <c r="F474" s="25" t="s">
        <v>453</v>
      </c>
      <c r="G474" s="25" t="s">
        <v>303</v>
      </c>
      <c r="H474" s="25" t="s">
        <v>453</v>
      </c>
      <c r="I474" s="25" t="s">
        <v>303</v>
      </c>
      <c r="J474" s="22">
        <f>J475+J477</f>
        <v>333583</v>
      </c>
      <c r="K474" s="22">
        <f>K475+K477</f>
        <v>333583</v>
      </c>
      <c r="L474" s="89">
        <f t="shared" si="76"/>
        <v>100</v>
      </c>
    </row>
    <row r="475" spans="1:12" ht="41.25" customHeight="1" outlineLevel="1" x14ac:dyDescent="0.2">
      <c r="A475" s="19" t="s">
        <v>300</v>
      </c>
      <c r="B475" s="25" t="s">
        <v>453</v>
      </c>
      <c r="C475" s="25" t="s">
        <v>301</v>
      </c>
      <c r="D475" s="25" t="s">
        <v>453</v>
      </c>
      <c r="E475" s="25" t="s">
        <v>301</v>
      </c>
      <c r="F475" s="25" t="s">
        <v>453</v>
      </c>
      <c r="G475" s="25" t="s">
        <v>301</v>
      </c>
      <c r="H475" s="25" t="s">
        <v>453</v>
      </c>
      <c r="I475" s="25" t="s">
        <v>301</v>
      </c>
      <c r="J475" s="22">
        <f>J476</f>
        <v>256810</v>
      </c>
      <c r="K475" s="22">
        <f>K476</f>
        <v>256810</v>
      </c>
      <c r="L475" s="89">
        <f t="shared" si="76"/>
        <v>100</v>
      </c>
    </row>
    <row r="476" spans="1:12" ht="30.75" customHeight="1" outlineLevel="1" x14ac:dyDescent="0.2">
      <c r="A476" s="19" t="s">
        <v>448</v>
      </c>
      <c r="B476" s="25" t="s">
        <v>453</v>
      </c>
      <c r="C476" s="25" t="s">
        <v>305</v>
      </c>
      <c r="D476" s="25" t="s">
        <v>453</v>
      </c>
      <c r="E476" s="25" t="s">
        <v>305</v>
      </c>
      <c r="F476" s="25" t="s">
        <v>453</v>
      </c>
      <c r="G476" s="25" t="s">
        <v>305</v>
      </c>
      <c r="H476" s="25" t="s">
        <v>453</v>
      </c>
      <c r="I476" s="25" t="s">
        <v>305</v>
      </c>
      <c r="J476" s="22">
        <v>256810</v>
      </c>
      <c r="K476" s="22">
        <v>256810</v>
      </c>
      <c r="L476" s="89">
        <f t="shared" si="76"/>
        <v>100</v>
      </c>
    </row>
    <row r="477" spans="1:12" ht="30.75" customHeight="1" outlineLevel="1" x14ac:dyDescent="0.2">
      <c r="A477" s="19" t="s">
        <v>306</v>
      </c>
      <c r="B477" s="25" t="s">
        <v>453</v>
      </c>
      <c r="C477" s="25" t="s">
        <v>304</v>
      </c>
      <c r="D477" s="25" t="s">
        <v>453</v>
      </c>
      <c r="E477" s="25" t="s">
        <v>304</v>
      </c>
      <c r="F477" s="25" t="s">
        <v>453</v>
      </c>
      <c r="G477" s="25" t="s">
        <v>304</v>
      </c>
      <c r="H477" s="25" t="s">
        <v>453</v>
      </c>
      <c r="I477" s="25" t="s">
        <v>304</v>
      </c>
      <c r="J477" s="22">
        <f>J478</f>
        <v>76773</v>
      </c>
      <c r="K477" s="22">
        <f>K478</f>
        <v>76773</v>
      </c>
      <c r="L477" s="89">
        <f t="shared" si="76"/>
        <v>100</v>
      </c>
    </row>
    <row r="478" spans="1:12" ht="30.75" customHeight="1" outlineLevel="1" x14ac:dyDescent="0.2">
      <c r="A478" s="28" t="s">
        <v>307</v>
      </c>
      <c r="B478" s="25" t="s">
        <v>453</v>
      </c>
      <c r="C478" s="25" t="s">
        <v>308</v>
      </c>
      <c r="D478" s="25" t="s">
        <v>453</v>
      </c>
      <c r="E478" s="25" t="s">
        <v>308</v>
      </c>
      <c r="F478" s="25" t="s">
        <v>453</v>
      </c>
      <c r="G478" s="25" t="s">
        <v>308</v>
      </c>
      <c r="H478" s="25" t="s">
        <v>453</v>
      </c>
      <c r="I478" s="25" t="s">
        <v>308</v>
      </c>
      <c r="J478" s="27">
        <v>76773</v>
      </c>
      <c r="K478" s="27">
        <v>76773</v>
      </c>
      <c r="L478" s="89">
        <f t="shared" si="76"/>
        <v>100</v>
      </c>
    </row>
    <row r="479" spans="1:12" ht="45.75" customHeight="1" outlineLevel="1" x14ac:dyDescent="0.2">
      <c r="A479" s="28" t="s">
        <v>343</v>
      </c>
      <c r="B479" s="25" t="s">
        <v>344</v>
      </c>
      <c r="C479" s="21"/>
      <c r="D479" s="21"/>
      <c r="E479" s="21"/>
      <c r="F479" s="21"/>
      <c r="G479" s="21"/>
      <c r="H479" s="21"/>
      <c r="I479" s="20" t="s">
        <v>303</v>
      </c>
      <c r="J479" s="22">
        <f>J480</f>
        <v>35472</v>
      </c>
      <c r="K479" s="23">
        <f>K480</f>
        <v>35472</v>
      </c>
      <c r="L479" s="89">
        <f t="shared" ref="L479" si="78">K479/J479*100</f>
        <v>100</v>
      </c>
    </row>
    <row r="480" spans="1:12" ht="34.5" customHeight="1" outlineLevel="1" x14ac:dyDescent="0.2">
      <c r="A480" s="19" t="s">
        <v>306</v>
      </c>
      <c r="B480" s="20" t="s">
        <v>344</v>
      </c>
      <c r="C480" s="21"/>
      <c r="D480" s="21"/>
      <c r="E480" s="21"/>
      <c r="F480" s="21"/>
      <c r="G480" s="21"/>
      <c r="H480" s="21"/>
      <c r="I480" s="20" t="s">
        <v>304</v>
      </c>
      <c r="J480" s="22">
        <f>J481</f>
        <v>35472</v>
      </c>
      <c r="K480" s="23">
        <f>K481</f>
        <v>35472</v>
      </c>
      <c r="L480" s="89">
        <f t="shared" ref="L480:L502" si="79">K480/J480*100</f>
        <v>100</v>
      </c>
    </row>
    <row r="481" spans="1:12" ht="30.75" customHeight="1" outlineLevel="1" x14ac:dyDescent="0.2">
      <c r="A481" s="19" t="s">
        <v>307</v>
      </c>
      <c r="B481" s="20" t="s">
        <v>344</v>
      </c>
      <c r="C481" s="21"/>
      <c r="D481" s="21"/>
      <c r="E481" s="21"/>
      <c r="F481" s="21"/>
      <c r="G481" s="21"/>
      <c r="H481" s="21"/>
      <c r="I481" s="20" t="s">
        <v>308</v>
      </c>
      <c r="J481" s="22">
        <v>35472</v>
      </c>
      <c r="K481" s="23">
        <v>35472</v>
      </c>
      <c r="L481" s="89">
        <f t="shared" si="79"/>
        <v>100</v>
      </c>
    </row>
    <row r="482" spans="1:12" ht="46.5" customHeight="1" outlineLevel="1" x14ac:dyDescent="0.2">
      <c r="A482" s="28" t="s">
        <v>368</v>
      </c>
      <c r="B482" s="26" t="s">
        <v>367</v>
      </c>
      <c r="C482" s="21"/>
      <c r="D482" s="21"/>
      <c r="E482" s="21"/>
      <c r="F482" s="21"/>
      <c r="G482" s="21"/>
      <c r="H482" s="21"/>
      <c r="I482" s="20" t="s">
        <v>303</v>
      </c>
      <c r="J482" s="22">
        <f>J483</f>
        <v>436222.25</v>
      </c>
      <c r="K482" s="22">
        <f>K483</f>
        <v>233131.78</v>
      </c>
      <c r="L482" s="89">
        <f t="shared" si="79"/>
        <v>53.443349118482608</v>
      </c>
    </row>
    <row r="483" spans="1:12" ht="30.75" customHeight="1" outlineLevel="1" x14ac:dyDescent="0.2">
      <c r="A483" s="19" t="s">
        <v>316</v>
      </c>
      <c r="B483" s="20" t="s">
        <v>367</v>
      </c>
      <c r="C483" s="21"/>
      <c r="D483" s="21"/>
      <c r="E483" s="21"/>
      <c r="F483" s="21"/>
      <c r="G483" s="21"/>
      <c r="H483" s="21"/>
      <c r="I483" s="20" t="s">
        <v>318</v>
      </c>
      <c r="J483" s="22">
        <f>J484</f>
        <v>436222.25</v>
      </c>
      <c r="K483" s="22">
        <f>K484</f>
        <v>233131.78</v>
      </c>
      <c r="L483" s="89">
        <f t="shared" si="79"/>
        <v>53.443349118482608</v>
      </c>
    </row>
    <row r="484" spans="1:12" ht="30.75" customHeight="1" outlineLevel="1" x14ac:dyDescent="0.2">
      <c r="A484" s="19" t="s">
        <v>333</v>
      </c>
      <c r="B484" s="20" t="s">
        <v>367</v>
      </c>
      <c r="C484" s="21"/>
      <c r="D484" s="21"/>
      <c r="E484" s="21"/>
      <c r="F484" s="21"/>
      <c r="G484" s="21"/>
      <c r="H484" s="21"/>
      <c r="I484" s="20" t="s">
        <v>332</v>
      </c>
      <c r="J484" s="27">
        <v>436222.25</v>
      </c>
      <c r="K484" s="39">
        <v>233131.78</v>
      </c>
      <c r="L484" s="89">
        <f t="shared" si="79"/>
        <v>53.443349118482608</v>
      </c>
    </row>
    <row r="485" spans="1:12" ht="30.75" customHeight="1" outlineLevel="1" x14ac:dyDescent="0.2">
      <c r="A485" s="19" t="s">
        <v>441</v>
      </c>
      <c r="B485" s="25" t="s">
        <v>442</v>
      </c>
      <c r="C485" s="25" t="s">
        <v>303</v>
      </c>
      <c r="D485" s="25" t="s">
        <v>442</v>
      </c>
      <c r="E485" s="25" t="s">
        <v>303</v>
      </c>
      <c r="F485" s="25" t="s">
        <v>442</v>
      </c>
      <c r="G485" s="25" t="s">
        <v>303</v>
      </c>
      <c r="H485" s="25" t="s">
        <v>442</v>
      </c>
      <c r="I485" s="25" t="s">
        <v>303</v>
      </c>
      <c r="J485" s="27">
        <f>J486</f>
        <v>255960</v>
      </c>
      <c r="K485" s="27">
        <f>K486</f>
        <v>129271.5</v>
      </c>
      <c r="L485" s="89">
        <f t="shared" si="79"/>
        <v>50.504571026722921</v>
      </c>
    </row>
    <row r="486" spans="1:12" ht="30.75" customHeight="1" outlineLevel="1" x14ac:dyDescent="0.2">
      <c r="A486" s="19" t="s">
        <v>306</v>
      </c>
      <c r="B486" s="25" t="s">
        <v>442</v>
      </c>
      <c r="C486" s="25" t="s">
        <v>304</v>
      </c>
      <c r="D486" s="25" t="s">
        <v>442</v>
      </c>
      <c r="E486" s="25" t="s">
        <v>304</v>
      </c>
      <c r="F486" s="25" t="s">
        <v>442</v>
      </c>
      <c r="G486" s="25" t="s">
        <v>304</v>
      </c>
      <c r="H486" s="25" t="s">
        <v>442</v>
      </c>
      <c r="I486" s="25" t="s">
        <v>304</v>
      </c>
      <c r="J486" s="27">
        <f>J487</f>
        <v>255960</v>
      </c>
      <c r="K486" s="27">
        <f>K487</f>
        <v>129271.5</v>
      </c>
      <c r="L486" s="89">
        <f t="shared" si="79"/>
        <v>50.504571026722921</v>
      </c>
    </row>
    <row r="487" spans="1:12" ht="30.75" customHeight="1" outlineLevel="1" x14ac:dyDescent="0.2">
      <c r="A487" s="19" t="s">
        <v>307</v>
      </c>
      <c r="B487" s="25" t="s">
        <v>442</v>
      </c>
      <c r="C487" s="25" t="s">
        <v>308</v>
      </c>
      <c r="D487" s="25" t="s">
        <v>442</v>
      </c>
      <c r="E487" s="25" t="s">
        <v>308</v>
      </c>
      <c r="F487" s="25" t="s">
        <v>442</v>
      </c>
      <c r="G487" s="25" t="s">
        <v>308</v>
      </c>
      <c r="H487" s="25" t="s">
        <v>442</v>
      </c>
      <c r="I487" s="25" t="s">
        <v>308</v>
      </c>
      <c r="J487" s="27">
        <v>255960</v>
      </c>
      <c r="K487" s="39">
        <v>129271.5</v>
      </c>
      <c r="L487" s="89">
        <f t="shared" si="79"/>
        <v>50.504571026722921</v>
      </c>
    </row>
    <row r="488" spans="1:12" ht="30.75" customHeight="1" outlineLevel="1" x14ac:dyDescent="0.2">
      <c r="A488" s="28" t="s">
        <v>351</v>
      </c>
      <c r="B488" s="25" t="s">
        <v>352</v>
      </c>
      <c r="C488" s="21"/>
      <c r="D488" s="21"/>
      <c r="E488" s="21"/>
      <c r="F488" s="21"/>
      <c r="G488" s="21"/>
      <c r="H488" s="21"/>
      <c r="I488" s="20" t="s">
        <v>303</v>
      </c>
      <c r="J488" s="22">
        <f>J489+J491</f>
        <v>1395192</v>
      </c>
      <c r="K488" s="22">
        <f>K489+K491</f>
        <v>1395192</v>
      </c>
      <c r="L488" s="89">
        <f t="shared" si="79"/>
        <v>100</v>
      </c>
    </row>
    <row r="489" spans="1:12" ht="41.25" customHeight="1" outlineLevel="1" x14ac:dyDescent="0.2">
      <c r="A489" s="19" t="s">
        <v>300</v>
      </c>
      <c r="B489" s="20" t="s">
        <v>352</v>
      </c>
      <c r="C489" s="21"/>
      <c r="D489" s="21"/>
      <c r="E489" s="21"/>
      <c r="F489" s="21"/>
      <c r="G489" s="21"/>
      <c r="H489" s="21"/>
      <c r="I489" s="20" t="s">
        <v>301</v>
      </c>
      <c r="J489" s="22">
        <f>J490</f>
        <v>1365011.25</v>
      </c>
      <c r="K489" s="23">
        <f>K490</f>
        <v>1365011.25</v>
      </c>
      <c r="L489" s="89">
        <f t="shared" si="79"/>
        <v>100</v>
      </c>
    </row>
    <row r="490" spans="1:12" ht="30.75" customHeight="1" outlineLevel="1" x14ac:dyDescent="0.2">
      <c r="A490" s="19" t="s">
        <v>302</v>
      </c>
      <c r="B490" s="20" t="s">
        <v>352</v>
      </c>
      <c r="C490" s="21"/>
      <c r="D490" s="21"/>
      <c r="E490" s="21"/>
      <c r="F490" s="21"/>
      <c r="G490" s="21"/>
      <c r="H490" s="21"/>
      <c r="I490" s="20" t="s">
        <v>305</v>
      </c>
      <c r="J490" s="22">
        <v>1365011.25</v>
      </c>
      <c r="K490" s="23">
        <v>1365011.25</v>
      </c>
      <c r="L490" s="89">
        <f t="shared" si="79"/>
        <v>100</v>
      </c>
    </row>
    <row r="491" spans="1:12" ht="34.5" customHeight="1" outlineLevel="1" x14ac:dyDescent="0.2">
      <c r="A491" s="19" t="s">
        <v>306</v>
      </c>
      <c r="B491" s="20" t="s">
        <v>352</v>
      </c>
      <c r="C491" s="21"/>
      <c r="D491" s="21"/>
      <c r="E491" s="21"/>
      <c r="F491" s="21"/>
      <c r="G491" s="21"/>
      <c r="H491" s="21"/>
      <c r="I491" s="20" t="s">
        <v>304</v>
      </c>
      <c r="J491" s="22">
        <f>J492</f>
        <v>30180.75</v>
      </c>
      <c r="K491" s="23">
        <f>K492</f>
        <v>30180.75</v>
      </c>
      <c r="L491" s="89">
        <f t="shared" si="79"/>
        <v>100</v>
      </c>
    </row>
    <row r="492" spans="1:12" ht="30.75" customHeight="1" outlineLevel="1" x14ac:dyDescent="0.2">
      <c r="A492" s="19" t="s">
        <v>307</v>
      </c>
      <c r="B492" s="20" t="s">
        <v>352</v>
      </c>
      <c r="C492" s="21"/>
      <c r="D492" s="21"/>
      <c r="E492" s="21"/>
      <c r="F492" s="21"/>
      <c r="G492" s="21"/>
      <c r="H492" s="21"/>
      <c r="I492" s="20" t="s">
        <v>308</v>
      </c>
      <c r="J492" s="22">
        <v>30180.75</v>
      </c>
      <c r="K492" s="23">
        <v>30180.75</v>
      </c>
      <c r="L492" s="89">
        <f t="shared" si="79"/>
        <v>100</v>
      </c>
    </row>
    <row r="493" spans="1:12" ht="30.75" customHeight="1" outlineLevel="1" x14ac:dyDescent="0.2">
      <c r="A493" s="19" t="s">
        <v>353</v>
      </c>
      <c r="B493" s="25" t="s">
        <v>354</v>
      </c>
      <c r="C493" s="21"/>
      <c r="D493" s="21"/>
      <c r="E493" s="21"/>
      <c r="F493" s="21"/>
      <c r="G493" s="21"/>
      <c r="H493" s="21"/>
      <c r="I493" s="20" t="s">
        <v>303</v>
      </c>
      <c r="J493" s="22">
        <f>J494+J496+J498</f>
        <v>35167298.5</v>
      </c>
      <c r="K493" s="22">
        <f>K494+K496+K498</f>
        <v>34440032.539999999</v>
      </c>
      <c r="L493" s="89">
        <f t="shared" si="79"/>
        <v>97.931982293152259</v>
      </c>
    </row>
    <row r="494" spans="1:12" ht="41.25" customHeight="1" outlineLevel="1" x14ac:dyDescent="0.2">
      <c r="A494" s="19" t="s">
        <v>300</v>
      </c>
      <c r="B494" s="25" t="s">
        <v>354</v>
      </c>
      <c r="C494" s="21"/>
      <c r="D494" s="21"/>
      <c r="E494" s="21"/>
      <c r="F494" s="21"/>
      <c r="G494" s="21"/>
      <c r="H494" s="21"/>
      <c r="I494" s="20" t="s">
        <v>301</v>
      </c>
      <c r="J494" s="22">
        <f>J495</f>
        <v>22491861.5</v>
      </c>
      <c r="K494" s="22">
        <f>K495</f>
        <v>22354805.289999999</v>
      </c>
      <c r="L494" s="89">
        <f t="shared" si="79"/>
        <v>99.390640876923413</v>
      </c>
    </row>
    <row r="495" spans="1:12" ht="30.75" customHeight="1" outlineLevel="1" x14ac:dyDescent="0.2">
      <c r="A495" s="19" t="s">
        <v>327</v>
      </c>
      <c r="B495" s="25" t="s">
        <v>354</v>
      </c>
      <c r="C495" s="21"/>
      <c r="D495" s="21"/>
      <c r="E495" s="21"/>
      <c r="F495" s="21"/>
      <c r="G495" s="21"/>
      <c r="H495" s="21"/>
      <c r="I495" s="20" t="s">
        <v>328</v>
      </c>
      <c r="J495" s="22">
        <v>22491861.5</v>
      </c>
      <c r="K495" s="23">
        <v>22354805.289999999</v>
      </c>
      <c r="L495" s="89">
        <f t="shared" si="79"/>
        <v>99.390640876923413</v>
      </c>
    </row>
    <row r="496" spans="1:12" ht="34.5" customHeight="1" outlineLevel="1" x14ac:dyDescent="0.2">
      <c r="A496" s="19" t="s">
        <v>306</v>
      </c>
      <c r="B496" s="25" t="s">
        <v>354</v>
      </c>
      <c r="C496" s="21"/>
      <c r="D496" s="21"/>
      <c r="E496" s="21"/>
      <c r="F496" s="21"/>
      <c r="G496" s="21"/>
      <c r="H496" s="21"/>
      <c r="I496" s="20" t="s">
        <v>304</v>
      </c>
      <c r="J496" s="22">
        <f>J497</f>
        <v>12423000</v>
      </c>
      <c r="K496" s="23">
        <f>K497</f>
        <v>11832791.26</v>
      </c>
      <c r="L496" s="89">
        <f t="shared" si="79"/>
        <v>95.249064316187713</v>
      </c>
    </row>
    <row r="497" spans="1:12" ht="30.75" customHeight="1" outlineLevel="1" x14ac:dyDescent="0.2">
      <c r="A497" s="19" t="s">
        <v>307</v>
      </c>
      <c r="B497" s="25" t="s">
        <v>354</v>
      </c>
      <c r="C497" s="21"/>
      <c r="D497" s="21"/>
      <c r="E497" s="21"/>
      <c r="F497" s="21"/>
      <c r="G497" s="21"/>
      <c r="H497" s="21"/>
      <c r="I497" s="20" t="s">
        <v>308</v>
      </c>
      <c r="J497" s="22">
        <v>12423000</v>
      </c>
      <c r="K497" s="23">
        <v>11832791.26</v>
      </c>
      <c r="L497" s="89">
        <f t="shared" si="79"/>
        <v>95.249064316187713</v>
      </c>
    </row>
    <row r="498" spans="1:12" ht="25.5" customHeight="1" outlineLevel="1" x14ac:dyDescent="0.2">
      <c r="A498" s="19" t="s">
        <v>322</v>
      </c>
      <c r="B498" s="25" t="s">
        <v>354</v>
      </c>
      <c r="C498" s="21"/>
      <c r="D498" s="21"/>
      <c r="E498" s="21"/>
      <c r="F498" s="21"/>
      <c r="G498" s="21"/>
      <c r="H498" s="21"/>
      <c r="I498" s="20" t="s">
        <v>324</v>
      </c>
      <c r="J498" s="22">
        <f>J499</f>
        <v>252437</v>
      </c>
      <c r="K498" s="22">
        <f>K499</f>
        <v>252435.99</v>
      </c>
      <c r="L498" s="89">
        <f t="shared" si="79"/>
        <v>99.999599900173109</v>
      </c>
    </row>
    <row r="499" spans="1:12" ht="30.75" customHeight="1" outlineLevel="1" x14ac:dyDescent="0.2">
      <c r="A499" s="19" t="s">
        <v>329</v>
      </c>
      <c r="B499" s="25" t="s">
        <v>354</v>
      </c>
      <c r="C499" s="21"/>
      <c r="D499" s="21"/>
      <c r="E499" s="21"/>
      <c r="F499" s="21"/>
      <c r="G499" s="21"/>
      <c r="H499" s="21"/>
      <c r="I499" s="20" t="s">
        <v>326</v>
      </c>
      <c r="J499" s="22">
        <v>252437</v>
      </c>
      <c r="K499" s="23">
        <v>252435.99</v>
      </c>
      <c r="L499" s="89">
        <f t="shared" si="79"/>
        <v>99.999599900173109</v>
      </c>
    </row>
    <row r="500" spans="1:12" ht="30.75" customHeight="1" outlineLevel="1" x14ac:dyDescent="0.2">
      <c r="A500" s="28" t="s">
        <v>355</v>
      </c>
      <c r="B500" s="25" t="s">
        <v>356</v>
      </c>
      <c r="C500" s="21"/>
      <c r="D500" s="21"/>
      <c r="E500" s="21"/>
      <c r="F500" s="21"/>
      <c r="G500" s="21"/>
      <c r="H500" s="21"/>
      <c r="I500" s="20" t="s">
        <v>303</v>
      </c>
      <c r="J500" s="22">
        <f>J501+J503+J505</f>
        <v>20355882</v>
      </c>
      <c r="K500" s="22">
        <f>K501+K503+K505</f>
        <v>19515580.199999999</v>
      </c>
      <c r="L500" s="89">
        <f t="shared" si="79"/>
        <v>95.87194600558206</v>
      </c>
    </row>
    <row r="501" spans="1:12" ht="41.25" customHeight="1" outlineLevel="1" x14ac:dyDescent="0.2">
      <c r="A501" s="19" t="s">
        <v>300</v>
      </c>
      <c r="B501" s="25" t="s">
        <v>356</v>
      </c>
      <c r="C501" s="21"/>
      <c r="D501" s="21"/>
      <c r="E501" s="21"/>
      <c r="F501" s="21"/>
      <c r="G501" s="21"/>
      <c r="H501" s="21"/>
      <c r="I501" s="20" t="s">
        <v>301</v>
      </c>
      <c r="J501" s="22">
        <f>J502</f>
        <v>13861102</v>
      </c>
      <c r="K501" s="22">
        <f>K502</f>
        <v>13585918.74</v>
      </c>
      <c r="L501" s="89">
        <f t="shared" si="79"/>
        <v>98.01470864293475</v>
      </c>
    </row>
    <row r="502" spans="1:12" ht="30.75" customHeight="1" outlineLevel="1" x14ac:dyDescent="0.2">
      <c r="A502" s="19" t="s">
        <v>327</v>
      </c>
      <c r="B502" s="25" t="s">
        <v>356</v>
      </c>
      <c r="C502" s="21"/>
      <c r="D502" s="21"/>
      <c r="E502" s="21"/>
      <c r="F502" s="21"/>
      <c r="G502" s="21"/>
      <c r="H502" s="21"/>
      <c r="I502" s="20" t="s">
        <v>328</v>
      </c>
      <c r="J502" s="22">
        <v>13861102</v>
      </c>
      <c r="K502" s="23">
        <v>13585918.74</v>
      </c>
      <c r="L502" s="89">
        <f t="shared" si="79"/>
        <v>98.01470864293475</v>
      </c>
    </row>
    <row r="503" spans="1:12" ht="34.5" customHeight="1" outlineLevel="1" x14ac:dyDescent="0.2">
      <c r="A503" s="19" t="s">
        <v>306</v>
      </c>
      <c r="B503" s="25" t="s">
        <v>356</v>
      </c>
      <c r="C503" s="21"/>
      <c r="D503" s="21"/>
      <c r="E503" s="21"/>
      <c r="F503" s="21"/>
      <c r="G503" s="21"/>
      <c r="H503" s="21"/>
      <c r="I503" s="20" t="s">
        <v>304</v>
      </c>
      <c r="J503" s="22">
        <f>J504</f>
        <v>6411780</v>
      </c>
      <c r="K503" s="23">
        <f>K504</f>
        <v>5847261.46</v>
      </c>
      <c r="L503" s="89">
        <f t="shared" ref="L503:L519" si="80">K503/J503*100</f>
        <v>91.195603404982705</v>
      </c>
    </row>
    <row r="504" spans="1:12" ht="30.75" customHeight="1" outlineLevel="1" x14ac:dyDescent="0.2">
      <c r="A504" s="19" t="s">
        <v>307</v>
      </c>
      <c r="B504" s="25" t="s">
        <v>356</v>
      </c>
      <c r="C504" s="21"/>
      <c r="D504" s="21"/>
      <c r="E504" s="21"/>
      <c r="F504" s="21"/>
      <c r="G504" s="21"/>
      <c r="H504" s="21"/>
      <c r="I504" s="20" t="s">
        <v>308</v>
      </c>
      <c r="J504" s="22">
        <v>6411780</v>
      </c>
      <c r="K504" s="23">
        <v>5847261.46</v>
      </c>
      <c r="L504" s="89">
        <f t="shared" si="80"/>
        <v>91.195603404982705</v>
      </c>
    </row>
    <row r="505" spans="1:12" ht="25.5" customHeight="1" outlineLevel="1" x14ac:dyDescent="0.2">
      <c r="A505" s="19" t="s">
        <v>322</v>
      </c>
      <c r="B505" s="25" t="s">
        <v>356</v>
      </c>
      <c r="C505" s="21"/>
      <c r="D505" s="21"/>
      <c r="E505" s="21"/>
      <c r="F505" s="21"/>
      <c r="G505" s="21"/>
      <c r="H505" s="21"/>
      <c r="I505" s="20" t="s">
        <v>324</v>
      </c>
      <c r="J505" s="22">
        <f>J506</f>
        <v>83000</v>
      </c>
      <c r="K505" s="22">
        <f>K506</f>
        <v>82400</v>
      </c>
      <c r="L505" s="89">
        <f t="shared" si="80"/>
        <v>99.277108433734938</v>
      </c>
    </row>
    <row r="506" spans="1:12" ht="30.75" customHeight="1" outlineLevel="1" x14ac:dyDescent="0.2">
      <c r="A506" s="19" t="s">
        <v>329</v>
      </c>
      <c r="B506" s="25" t="s">
        <v>356</v>
      </c>
      <c r="C506" s="21"/>
      <c r="D506" s="21"/>
      <c r="E506" s="21"/>
      <c r="F506" s="21"/>
      <c r="G506" s="21"/>
      <c r="H506" s="21"/>
      <c r="I506" s="20" t="s">
        <v>326</v>
      </c>
      <c r="J506" s="22">
        <v>83000</v>
      </c>
      <c r="K506" s="23">
        <v>82400</v>
      </c>
      <c r="L506" s="89">
        <f t="shared" si="80"/>
        <v>99.277108433734938</v>
      </c>
    </row>
    <row r="507" spans="1:12" ht="37.5" customHeight="1" outlineLevel="1" x14ac:dyDescent="0.2">
      <c r="A507" s="28" t="s">
        <v>443</v>
      </c>
      <c r="B507" s="25" t="s">
        <v>444</v>
      </c>
      <c r="C507" s="26" t="s">
        <v>303</v>
      </c>
      <c r="D507" s="25" t="s">
        <v>444</v>
      </c>
      <c r="E507" s="26" t="s">
        <v>303</v>
      </c>
      <c r="F507" s="25" t="s">
        <v>444</v>
      </c>
      <c r="G507" s="26" t="s">
        <v>303</v>
      </c>
      <c r="H507" s="25" t="s">
        <v>444</v>
      </c>
      <c r="I507" s="26" t="s">
        <v>303</v>
      </c>
      <c r="J507" s="22">
        <f>J508+J510</f>
        <v>1223566</v>
      </c>
      <c r="K507" s="22">
        <f>K508+K510</f>
        <v>1223566</v>
      </c>
      <c r="L507" s="89">
        <f t="shared" si="80"/>
        <v>100</v>
      </c>
    </row>
    <row r="508" spans="1:12" ht="40.5" customHeight="1" outlineLevel="1" x14ac:dyDescent="0.2">
      <c r="A508" s="19" t="s">
        <v>300</v>
      </c>
      <c r="B508" s="25" t="s">
        <v>444</v>
      </c>
      <c r="C508" s="26" t="s">
        <v>301</v>
      </c>
      <c r="D508" s="25" t="s">
        <v>444</v>
      </c>
      <c r="E508" s="26" t="s">
        <v>301</v>
      </c>
      <c r="F508" s="25" t="s">
        <v>444</v>
      </c>
      <c r="G508" s="26" t="s">
        <v>301</v>
      </c>
      <c r="H508" s="25" t="s">
        <v>444</v>
      </c>
      <c r="I508" s="26" t="s">
        <v>301</v>
      </c>
      <c r="J508" s="22">
        <f>J509</f>
        <v>1187627.52</v>
      </c>
      <c r="K508" s="22">
        <f>K509</f>
        <v>1187627.52</v>
      </c>
      <c r="L508" s="89">
        <f t="shared" si="80"/>
        <v>100</v>
      </c>
    </row>
    <row r="509" spans="1:12" ht="30.75" customHeight="1" outlineLevel="1" x14ac:dyDescent="0.2">
      <c r="A509" s="19" t="s">
        <v>302</v>
      </c>
      <c r="B509" s="25" t="s">
        <v>444</v>
      </c>
      <c r="C509" s="26" t="s">
        <v>305</v>
      </c>
      <c r="D509" s="25" t="s">
        <v>444</v>
      </c>
      <c r="E509" s="26" t="s">
        <v>305</v>
      </c>
      <c r="F509" s="25" t="s">
        <v>444</v>
      </c>
      <c r="G509" s="26" t="s">
        <v>305</v>
      </c>
      <c r="H509" s="25" t="s">
        <v>444</v>
      </c>
      <c r="I509" s="26" t="s">
        <v>305</v>
      </c>
      <c r="J509" s="22">
        <v>1187627.52</v>
      </c>
      <c r="K509" s="22">
        <v>1187627.52</v>
      </c>
      <c r="L509" s="89">
        <f t="shared" si="80"/>
        <v>100</v>
      </c>
    </row>
    <row r="510" spans="1:12" ht="30.75" customHeight="1" outlineLevel="1" x14ac:dyDescent="0.2">
      <c r="A510" s="19" t="s">
        <v>306</v>
      </c>
      <c r="B510" s="25" t="s">
        <v>444</v>
      </c>
      <c r="C510" s="26" t="s">
        <v>304</v>
      </c>
      <c r="D510" s="25" t="s">
        <v>444</v>
      </c>
      <c r="E510" s="26" t="s">
        <v>304</v>
      </c>
      <c r="F510" s="25" t="s">
        <v>444</v>
      </c>
      <c r="G510" s="26" t="s">
        <v>304</v>
      </c>
      <c r="H510" s="25" t="s">
        <v>444</v>
      </c>
      <c r="I510" s="26" t="s">
        <v>304</v>
      </c>
      <c r="J510" s="22">
        <f>J511</f>
        <v>35938.480000000003</v>
      </c>
      <c r="K510" s="22">
        <f>K511</f>
        <v>35938.480000000003</v>
      </c>
      <c r="L510" s="89">
        <f t="shared" si="80"/>
        <v>100</v>
      </c>
    </row>
    <row r="511" spans="1:12" ht="30.75" customHeight="1" outlineLevel="1" x14ac:dyDescent="0.2">
      <c r="A511" s="28" t="s">
        <v>307</v>
      </c>
      <c r="B511" s="25" t="s">
        <v>444</v>
      </c>
      <c r="C511" s="26" t="s">
        <v>308</v>
      </c>
      <c r="D511" s="25" t="s">
        <v>444</v>
      </c>
      <c r="E511" s="26" t="s">
        <v>308</v>
      </c>
      <c r="F511" s="25" t="s">
        <v>444</v>
      </c>
      <c r="G511" s="26" t="s">
        <v>308</v>
      </c>
      <c r="H511" s="25" t="s">
        <v>444</v>
      </c>
      <c r="I511" s="26" t="s">
        <v>308</v>
      </c>
      <c r="J511" s="27">
        <v>35938.480000000003</v>
      </c>
      <c r="K511" s="27">
        <v>35938.480000000003</v>
      </c>
      <c r="L511" s="89">
        <f t="shared" si="80"/>
        <v>100</v>
      </c>
    </row>
    <row r="512" spans="1:12" ht="30.75" customHeight="1" outlineLevel="1" x14ac:dyDescent="0.2">
      <c r="A512" s="28" t="s">
        <v>445</v>
      </c>
      <c r="B512" s="25" t="s">
        <v>446</v>
      </c>
      <c r="C512" s="26" t="s">
        <v>303</v>
      </c>
      <c r="D512" s="25" t="s">
        <v>446</v>
      </c>
      <c r="E512" s="26" t="s">
        <v>303</v>
      </c>
      <c r="F512" s="25" t="s">
        <v>446</v>
      </c>
      <c r="G512" s="26" t="s">
        <v>303</v>
      </c>
      <c r="H512" s="25" t="s">
        <v>446</v>
      </c>
      <c r="I512" s="26" t="s">
        <v>303</v>
      </c>
      <c r="J512" s="22">
        <f>J513+J515</f>
        <v>793198</v>
      </c>
      <c r="K512" s="22">
        <f>K513+K515</f>
        <v>793198</v>
      </c>
      <c r="L512" s="89">
        <f t="shared" si="80"/>
        <v>100</v>
      </c>
    </row>
    <row r="513" spans="1:12" ht="40.5" customHeight="1" outlineLevel="1" x14ac:dyDescent="0.2">
      <c r="A513" s="19" t="s">
        <v>300</v>
      </c>
      <c r="B513" s="25" t="s">
        <v>446</v>
      </c>
      <c r="C513" s="26" t="s">
        <v>301</v>
      </c>
      <c r="D513" s="25" t="s">
        <v>446</v>
      </c>
      <c r="E513" s="26" t="s">
        <v>301</v>
      </c>
      <c r="F513" s="25" t="s">
        <v>446</v>
      </c>
      <c r="G513" s="26" t="s">
        <v>301</v>
      </c>
      <c r="H513" s="25" t="s">
        <v>446</v>
      </c>
      <c r="I513" s="26" t="s">
        <v>301</v>
      </c>
      <c r="J513" s="22">
        <f>J514</f>
        <v>769679.93</v>
      </c>
      <c r="K513" s="22">
        <f>K514</f>
        <v>769679.93</v>
      </c>
      <c r="L513" s="89">
        <f t="shared" si="80"/>
        <v>100</v>
      </c>
    </row>
    <row r="514" spans="1:12" ht="30.75" customHeight="1" outlineLevel="1" x14ac:dyDescent="0.2">
      <c r="A514" s="19" t="s">
        <v>302</v>
      </c>
      <c r="B514" s="25" t="s">
        <v>446</v>
      </c>
      <c r="C514" s="26" t="s">
        <v>305</v>
      </c>
      <c r="D514" s="25" t="s">
        <v>446</v>
      </c>
      <c r="E514" s="26" t="s">
        <v>305</v>
      </c>
      <c r="F514" s="25" t="s">
        <v>446</v>
      </c>
      <c r="G514" s="26" t="s">
        <v>305</v>
      </c>
      <c r="H514" s="25" t="s">
        <v>446</v>
      </c>
      <c r="I514" s="26" t="s">
        <v>305</v>
      </c>
      <c r="J514" s="22">
        <v>769679.93</v>
      </c>
      <c r="K514" s="22">
        <v>769679.93</v>
      </c>
      <c r="L514" s="89">
        <f t="shared" si="80"/>
        <v>100</v>
      </c>
    </row>
    <row r="515" spans="1:12" ht="30.75" customHeight="1" outlineLevel="1" x14ac:dyDescent="0.2">
      <c r="A515" s="19" t="s">
        <v>306</v>
      </c>
      <c r="B515" s="25" t="s">
        <v>446</v>
      </c>
      <c r="C515" s="26" t="s">
        <v>304</v>
      </c>
      <c r="D515" s="25" t="s">
        <v>446</v>
      </c>
      <c r="E515" s="26" t="s">
        <v>304</v>
      </c>
      <c r="F515" s="25" t="s">
        <v>446</v>
      </c>
      <c r="G515" s="26" t="s">
        <v>304</v>
      </c>
      <c r="H515" s="25" t="s">
        <v>446</v>
      </c>
      <c r="I515" s="26" t="s">
        <v>304</v>
      </c>
      <c r="J515" s="22">
        <f>J516</f>
        <v>23518.07</v>
      </c>
      <c r="K515" s="22">
        <f>K516</f>
        <v>23518.07</v>
      </c>
      <c r="L515" s="89">
        <f t="shared" si="80"/>
        <v>100</v>
      </c>
    </row>
    <row r="516" spans="1:12" ht="30.75" customHeight="1" outlineLevel="1" x14ac:dyDescent="0.2">
      <c r="A516" s="28" t="s">
        <v>307</v>
      </c>
      <c r="B516" s="25" t="s">
        <v>446</v>
      </c>
      <c r="C516" s="26" t="s">
        <v>308</v>
      </c>
      <c r="D516" s="25" t="s">
        <v>446</v>
      </c>
      <c r="E516" s="26" t="s">
        <v>308</v>
      </c>
      <c r="F516" s="25" t="s">
        <v>446</v>
      </c>
      <c r="G516" s="26" t="s">
        <v>308</v>
      </c>
      <c r="H516" s="25" t="s">
        <v>446</v>
      </c>
      <c r="I516" s="26" t="s">
        <v>308</v>
      </c>
      <c r="J516" s="27">
        <v>23518.07</v>
      </c>
      <c r="K516" s="27">
        <v>23518.07</v>
      </c>
      <c r="L516" s="89">
        <f t="shared" si="80"/>
        <v>100</v>
      </c>
    </row>
    <row r="517" spans="1:12" ht="44.25" customHeight="1" outlineLevel="1" x14ac:dyDescent="0.2">
      <c r="A517" s="28" t="s">
        <v>358</v>
      </c>
      <c r="B517" s="26" t="s">
        <v>357</v>
      </c>
      <c r="C517" s="26" t="s">
        <v>303</v>
      </c>
      <c r="D517" s="26" t="s">
        <v>357</v>
      </c>
      <c r="E517" s="26" t="s">
        <v>303</v>
      </c>
      <c r="F517" s="26" t="s">
        <v>357</v>
      </c>
      <c r="G517" s="26" t="s">
        <v>303</v>
      </c>
      <c r="H517" s="26" t="s">
        <v>357</v>
      </c>
      <c r="I517" s="26" t="s">
        <v>303</v>
      </c>
      <c r="J517" s="22">
        <f>J518</f>
        <v>324127.09000000003</v>
      </c>
      <c r="K517" s="22">
        <f>K518</f>
        <v>0</v>
      </c>
      <c r="L517" s="89">
        <f t="shared" si="80"/>
        <v>0</v>
      </c>
    </row>
    <row r="518" spans="1:12" ht="30.75" customHeight="1" outlineLevel="1" x14ac:dyDescent="0.2">
      <c r="A518" s="19" t="s">
        <v>306</v>
      </c>
      <c r="B518" s="26" t="s">
        <v>357</v>
      </c>
      <c r="C518" s="26" t="s">
        <v>304</v>
      </c>
      <c r="D518" s="26" t="s">
        <v>357</v>
      </c>
      <c r="E518" s="26" t="s">
        <v>304</v>
      </c>
      <c r="F518" s="26" t="s">
        <v>357</v>
      </c>
      <c r="G518" s="26" t="s">
        <v>304</v>
      </c>
      <c r="H518" s="26" t="s">
        <v>357</v>
      </c>
      <c r="I518" s="26" t="s">
        <v>304</v>
      </c>
      <c r="J518" s="22">
        <f>J519</f>
        <v>324127.09000000003</v>
      </c>
      <c r="K518" s="22">
        <f>K519</f>
        <v>0</v>
      </c>
      <c r="L518" s="89">
        <f t="shared" si="80"/>
        <v>0</v>
      </c>
    </row>
    <row r="519" spans="1:12" ht="30.75" customHeight="1" outlineLevel="1" x14ac:dyDescent="0.2">
      <c r="A519" s="28" t="s">
        <v>307</v>
      </c>
      <c r="B519" s="26" t="s">
        <v>357</v>
      </c>
      <c r="C519" s="26" t="s">
        <v>308</v>
      </c>
      <c r="D519" s="26" t="s">
        <v>357</v>
      </c>
      <c r="E519" s="26" t="s">
        <v>308</v>
      </c>
      <c r="F519" s="26" t="s">
        <v>357</v>
      </c>
      <c r="G519" s="26" t="s">
        <v>308</v>
      </c>
      <c r="H519" s="26" t="s">
        <v>357</v>
      </c>
      <c r="I519" s="26" t="s">
        <v>308</v>
      </c>
      <c r="J519" s="27">
        <v>324127.09000000003</v>
      </c>
      <c r="K519" s="22">
        <v>0</v>
      </c>
      <c r="L519" s="89">
        <f t="shared" si="80"/>
        <v>0</v>
      </c>
    </row>
    <row r="520" spans="1:12" ht="55.5" customHeight="1" outlineLevel="1" x14ac:dyDescent="0.2">
      <c r="A520" s="28" t="s">
        <v>370</v>
      </c>
      <c r="B520" s="26" t="s">
        <v>369</v>
      </c>
      <c r="C520" s="21"/>
      <c r="D520" s="21"/>
      <c r="E520" s="21"/>
      <c r="F520" s="21"/>
      <c r="G520" s="21"/>
      <c r="H520" s="21"/>
      <c r="I520" s="20" t="s">
        <v>303</v>
      </c>
      <c r="J520" s="22">
        <f>J521+J523</f>
        <v>19436696.059999999</v>
      </c>
      <c r="K520" s="22">
        <f>K521+K523</f>
        <v>19341372.390000001</v>
      </c>
      <c r="L520" s="89">
        <f t="shared" ref="L520" si="81">K520/J520*100</f>
        <v>99.509568551642019</v>
      </c>
    </row>
    <row r="521" spans="1:12" ht="34.5" customHeight="1" outlineLevel="1" x14ac:dyDescent="0.2">
      <c r="A521" s="19" t="s">
        <v>306</v>
      </c>
      <c r="B521" s="20" t="s">
        <v>369</v>
      </c>
      <c r="C521" s="21"/>
      <c r="D521" s="21"/>
      <c r="E521" s="21"/>
      <c r="F521" s="21"/>
      <c r="G521" s="21"/>
      <c r="H521" s="21"/>
      <c r="I521" s="20" t="s">
        <v>304</v>
      </c>
      <c r="J521" s="22">
        <f>J522</f>
        <v>300000</v>
      </c>
      <c r="K521" s="23">
        <f>K522</f>
        <v>234166.5</v>
      </c>
      <c r="L521" s="89">
        <f t="shared" ref="L521:L523" si="82">K521/J521*100</f>
        <v>78.055499999999995</v>
      </c>
    </row>
    <row r="522" spans="1:12" ht="30.75" customHeight="1" outlineLevel="1" x14ac:dyDescent="0.2">
      <c r="A522" s="19" t="s">
        <v>307</v>
      </c>
      <c r="B522" s="20" t="s">
        <v>369</v>
      </c>
      <c r="C522" s="21"/>
      <c r="D522" s="21"/>
      <c r="E522" s="21"/>
      <c r="F522" s="21"/>
      <c r="G522" s="21"/>
      <c r="H522" s="21"/>
      <c r="I522" s="20" t="s">
        <v>308</v>
      </c>
      <c r="J522" s="27">
        <v>300000</v>
      </c>
      <c r="K522" s="39">
        <v>234166.5</v>
      </c>
      <c r="L522" s="89">
        <f t="shared" si="82"/>
        <v>78.055499999999995</v>
      </c>
    </row>
    <row r="523" spans="1:12" ht="30.75" customHeight="1" outlineLevel="1" x14ac:dyDescent="0.2">
      <c r="A523" s="28" t="s">
        <v>316</v>
      </c>
      <c r="B523" s="20" t="s">
        <v>369</v>
      </c>
      <c r="C523" s="21"/>
      <c r="D523" s="21"/>
      <c r="E523" s="21"/>
      <c r="F523" s="21"/>
      <c r="G523" s="21"/>
      <c r="H523" s="21"/>
      <c r="I523" s="20" t="s">
        <v>318</v>
      </c>
      <c r="J523" s="22">
        <f>J524</f>
        <v>19136696.059999999</v>
      </c>
      <c r="K523" s="22">
        <f>K524</f>
        <v>19107205.890000001</v>
      </c>
      <c r="L523" s="89">
        <f t="shared" si="82"/>
        <v>99.84589727554048</v>
      </c>
    </row>
    <row r="524" spans="1:12" ht="30.75" customHeight="1" outlineLevel="1" x14ac:dyDescent="0.2">
      <c r="A524" s="28" t="s">
        <v>320</v>
      </c>
      <c r="B524" s="20" t="s">
        <v>369</v>
      </c>
      <c r="C524" s="21"/>
      <c r="D524" s="21"/>
      <c r="E524" s="21"/>
      <c r="F524" s="21"/>
      <c r="G524" s="21"/>
      <c r="H524" s="21"/>
      <c r="I524" s="20" t="s">
        <v>321</v>
      </c>
      <c r="J524" s="22">
        <v>19136696.059999999</v>
      </c>
      <c r="K524" s="23">
        <v>19107205.890000001</v>
      </c>
      <c r="L524" s="89">
        <f>K524/J524*100</f>
        <v>99.84589727554048</v>
      </c>
    </row>
    <row r="525" spans="1:12" ht="37.5" customHeight="1" outlineLevel="1" x14ac:dyDescent="0.2">
      <c r="A525" s="28" t="s">
        <v>447</v>
      </c>
      <c r="B525" s="25" t="s">
        <v>449</v>
      </c>
      <c r="C525" s="25" t="s">
        <v>303</v>
      </c>
      <c r="D525" s="25" t="s">
        <v>449</v>
      </c>
      <c r="E525" s="25" t="s">
        <v>303</v>
      </c>
      <c r="F525" s="25" t="s">
        <v>449</v>
      </c>
      <c r="G525" s="25" t="s">
        <v>303</v>
      </c>
      <c r="H525" s="25" t="s">
        <v>449</v>
      </c>
      <c r="I525" s="25" t="s">
        <v>303</v>
      </c>
      <c r="J525" s="22">
        <f>J526+J528</f>
        <v>877946</v>
      </c>
      <c r="K525" s="22">
        <f>K526+K528</f>
        <v>877946</v>
      </c>
      <c r="L525" s="89">
        <f t="shared" ref="L525:L545" si="83">K525/J525*100</f>
        <v>100</v>
      </c>
    </row>
    <row r="526" spans="1:12" ht="48.75" customHeight="1" outlineLevel="1" x14ac:dyDescent="0.2">
      <c r="A526" s="19" t="s">
        <v>300</v>
      </c>
      <c r="B526" s="25" t="s">
        <v>449</v>
      </c>
      <c r="C526" s="26" t="s">
        <v>301</v>
      </c>
      <c r="D526" s="25" t="s">
        <v>449</v>
      </c>
      <c r="E526" s="26" t="s">
        <v>301</v>
      </c>
      <c r="F526" s="25" t="s">
        <v>449</v>
      </c>
      <c r="G526" s="26" t="s">
        <v>301</v>
      </c>
      <c r="H526" s="25" t="s">
        <v>449</v>
      </c>
      <c r="I526" s="26" t="s">
        <v>301</v>
      </c>
      <c r="J526" s="22">
        <f>J527</f>
        <v>704997.85</v>
      </c>
      <c r="K526" s="22">
        <f>K527</f>
        <v>704997.85</v>
      </c>
      <c r="L526" s="89">
        <f t="shared" si="83"/>
        <v>100</v>
      </c>
    </row>
    <row r="527" spans="1:12" ht="30.75" customHeight="1" outlineLevel="1" x14ac:dyDescent="0.2">
      <c r="A527" s="19" t="s">
        <v>448</v>
      </c>
      <c r="B527" s="25" t="s">
        <v>449</v>
      </c>
      <c r="C527" s="26" t="s">
        <v>305</v>
      </c>
      <c r="D527" s="25" t="s">
        <v>449</v>
      </c>
      <c r="E527" s="26" t="s">
        <v>305</v>
      </c>
      <c r="F527" s="25" t="s">
        <v>449</v>
      </c>
      <c r="G527" s="26" t="s">
        <v>305</v>
      </c>
      <c r="H527" s="25" t="s">
        <v>449</v>
      </c>
      <c r="I527" s="26" t="s">
        <v>305</v>
      </c>
      <c r="J527" s="22">
        <v>704997.85</v>
      </c>
      <c r="K527" s="22">
        <v>704997.85</v>
      </c>
      <c r="L527" s="89">
        <f t="shared" si="83"/>
        <v>100</v>
      </c>
    </row>
    <row r="528" spans="1:12" ht="30.75" customHeight="1" outlineLevel="1" x14ac:dyDescent="0.2">
      <c r="A528" s="19" t="s">
        <v>306</v>
      </c>
      <c r="B528" s="25" t="s">
        <v>449</v>
      </c>
      <c r="C528" s="26" t="s">
        <v>304</v>
      </c>
      <c r="D528" s="25" t="s">
        <v>449</v>
      </c>
      <c r="E528" s="26" t="s">
        <v>304</v>
      </c>
      <c r="F528" s="25" t="s">
        <v>449</v>
      </c>
      <c r="G528" s="26" t="s">
        <v>304</v>
      </c>
      <c r="H528" s="25" t="s">
        <v>449</v>
      </c>
      <c r="I528" s="26" t="s">
        <v>304</v>
      </c>
      <c r="J528" s="22">
        <f>J529</f>
        <v>172948.15</v>
      </c>
      <c r="K528" s="22">
        <f>K529</f>
        <v>172948.15</v>
      </c>
      <c r="L528" s="89">
        <f t="shared" si="83"/>
        <v>100</v>
      </c>
    </row>
    <row r="529" spans="1:12" ht="30.75" customHeight="1" outlineLevel="1" x14ac:dyDescent="0.2">
      <c r="A529" s="28" t="s">
        <v>307</v>
      </c>
      <c r="B529" s="25" t="s">
        <v>449</v>
      </c>
      <c r="C529" s="26" t="s">
        <v>308</v>
      </c>
      <c r="D529" s="25" t="s">
        <v>449</v>
      </c>
      <c r="E529" s="26" t="s">
        <v>308</v>
      </c>
      <c r="F529" s="25" t="s">
        <v>449</v>
      </c>
      <c r="G529" s="26" t="s">
        <v>308</v>
      </c>
      <c r="H529" s="25" t="s">
        <v>449</v>
      </c>
      <c r="I529" s="26" t="s">
        <v>308</v>
      </c>
      <c r="J529" s="27">
        <v>172948.15</v>
      </c>
      <c r="K529" s="27">
        <v>172948.15</v>
      </c>
      <c r="L529" s="89">
        <f t="shared" si="83"/>
        <v>100</v>
      </c>
    </row>
    <row r="530" spans="1:12" ht="42" customHeight="1" outlineLevel="1" x14ac:dyDescent="0.2">
      <c r="A530" s="19" t="s">
        <v>362</v>
      </c>
      <c r="B530" s="26" t="s">
        <v>361</v>
      </c>
      <c r="C530" s="26" t="s">
        <v>303</v>
      </c>
      <c r="D530" s="26" t="s">
        <v>361</v>
      </c>
      <c r="E530" s="26" t="s">
        <v>303</v>
      </c>
      <c r="F530" s="26" t="s">
        <v>361</v>
      </c>
      <c r="G530" s="26" t="s">
        <v>303</v>
      </c>
      <c r="H530" s="26" t="s">
        <v>361</v>
      </c>
      <c r="I530" s="26" t="s">
        <v>303</v>
      </c>
      <c r="J530" s="22">
        <f>J531</f>
        <v>2547.4699999999998</v>
      </c>
      <c r="K530" s="22">
        <f>K531</f>
        <v>2547.4699999999998</v>
      </c>
      <c r="L530" s="89">
        <f t="shared" si="83"/>
        <v>100</v>
      </c>
    </row>
    <row r="531" spans="1:12" ht="30.75" customHeight="1" outlineLevel="1" x14ac:dyDescent="0.2">
      <c r="A531" s="19" t="s">
        <v>306</v>
      </c>
      <c r="B531" s="26" t="s">
        <v>361</v>
      </c>
      <c r="C531" s="26" t="s">
        <v>304</v>
      </c>
      <c r="D531" s="26" t="s">
        <v>361</v>
      </c>
      <c r="E531" s="26" t="s">
        <v>304</v>
      </c>
      <c r="F531" s="26" t="s">
        <v>361</v>
      </c>
      <c r="G531" s="26" t="s">
        <v>304</v>
      </c>
      <c r="H531" s="26" t="s">
        <v>361</v>
      </c>
      <c r="I531" s="26" t="s">
        <v>304</v>
      </c>
      <c r="J531" s="22">
        <f>J532</f>
        <v>2547.4699999999998</v>
      </c>
      <c r="K531" s="22">
        <f>K532</f>
        <v>2547.4699999999998</v>
      </c>
      <c r="L531" s="89">
        <f t="shared" si="83"/>
        <v>100</v>
      </c>
    </row>
    <row r="532" spans="1:12" ht="30.75" customHeight="1" outlineLevel="1" x14ac:dyDescent="0.2">
      <c r="A532" s="28" t="s">
        <v>307</v>
      </c>
      <c r="B532" s="26" t="s">
        <v>361</v>
      </c>
      <c r="C532" s="26" t="s">
        <v>308</v>
      </c>
      <c r="D532" s="26" t="s">
        <v>361</v>
      </c>
      <c r="E532" s="26" t="s">
        <v>308</v>
      </c>
      <c r="F532" s="26" t="s">
        <v>361</v>
      </c>
      <c r="G532" s="26" t="s">
        <v>308</v>
      </c>
      <c r="H532" s="26" t="s">
        <v>361</v>
      </c>
      <c r="I532" s="26" t="s">
        <v>308</v>
      </c>
      <c r="J532" s="27">
        <v>2547.4699999999998</v>
      </c>
      <c r="K532" s="27">
        <v>2547.4699999999998</v>
      </c>
      <c r="L532" s="89">
        <f t="shared" si="83"/>
        <v>100</v>
      </c>
    </row>
    <row r="533" spans="1:12" ht="58.5" customHeight="1" outlineLevel="1" x14ac:dyDescent="0.2">
      <c r="A533" s="28" t="s">
        <v>360</v>
      </c>
      <c r="B533" s="41" t="s">
        <v>359</v>
      </c>
      <c r="C533" s="26" t="s">
        <v>303</v>
      </c>
      <c r="D533" s="41" t="s">
        <v>359</v>
      </c>
      <c r="E533" s="26" t="s">
        <v>303</v>
      </c>
      <c r="F533" s="41" t="s">
        <v>359</v>
      </c>
      <c r="G533" s="26" t="s">
        <v>303</v>
      </c>
      <c r="H533" s="41" t="s">
        <v>359</v>
      </c>
      <c r="I533" s="26" t="s">
        <v>303</v>
      </c>
      <c r="J533" s="22">
        <f>J534</f>
        <v>3387.08</v>
      </c>
      <c r="K533" s="22">
        <f>K534</f>
        <v>0</v>
      </c>
      <c r="L533" s="89">
        <f t="shared" si="83"/>
        <v>0</v>
      </c>
    </row>
    <row r="534" spans="1:12" ht="30.75" customHeight="1" outlineLevel="1" x14ac:dyDescent="0.2">
      <c r="A534" s="19" t="s">
        <v>306</v>
      </c>
      <c r="B534" s="41" t="s">
        <v>359</v>
      </c>
      <c r="C534" s="26" t="s">
        <v>304</v>
      </c>
      <c r="D534" s="41" t="s">
        <v>359</v>
      </c>
      <c r="E534" s="26" t="s">
        <v>304</v>
      </c>
      <c r="F534" s="41" t="s">
        <v>359</v>
      </c>
      <c r="G534" s="26" t="s">
        <v>304</v>
      </c>
      <c r="H534" s="41" t="s">
        <v>359</v>
      </c>
      <c r="I534" s="26" t="s">
        <v>304</v>
      </c>
      <c r="J534" s="22">
        <f>J535</f>
        <v>3387.08</v>
      </c>
      <c r="K534" s="22">
        <f>K535</f>
        <v>0</v>
      </c>
      <c r="L534" s="89">
        <f t="shared" si="83"/>
        <v>0</v>
      </c>
    </row>
    <row r="535" spans="1:12" ht="30.75" customHeight="1" outlineLevel="1" x14ac:dyDescent="0.2">
      <c r="A535" s="19" t="s">
        <v>307</v>
      </c>
      <c r="B535" s="41" t="s">
        <v>359</v>
      </c>
      <c r="C535" s="26" t="s">
        <v>308</v>
      </c>
      <c r="D535" s="41" t="s">
        <v>359</v>
      </c>
      <c r="E535" s="26" t="s">
        <v>308</v>
      </c>
      <c r="F535" s="41" t="s">
        <v>359</v>
      </c>
      <c r="G535" s="26" t="s">
        <v>308</v>
      </c>
      <c r="H535" s="41" t="s">
        <v>359</v>
      </c>
      <c r="I535" s="26" t="s">
        <v>308</v>
      </c>
      <c r="J535" s="27">
        <v>3387.08</v>
      </c>
      <c r="K535" s="22">
        <v>0</v>
      </c>
      <c r="L535" s="89">
        <f t="shared" si="83"/>
        <v>0</v>
      </c>
    </row>
    <row r="536" spans="1:12" ht="40.5" customHeight="1" outlineLevel="1" x14ac:dyDescent="0.2">
      <c r="A536" s="19" t="s">
        <v>364</v>
      </c>
      <c r="B536" s="26" t="s">
        <v>363</v>
      </c>
      <c r="C536" s="21"/>
      <c r="D536" s="21"/>
      <c r="E536" s="21"/>
      <c r="F536" s="21"/>
      <c r="G536" s="21"/>
      <c r="H536" s="21"/>
      <c r="I536" s="20" t="s">
        <v>303</v>
      </c>
      <c r="J536" s="22">
        <f>J537+J539</f>
        <v>1882503</v>
      </c>
      <c r="K536" s="22">
        <f>K537+K539</f>
        <v>1882503</v>
      </c>
      <c r="L536" s="89">
        <f>K536/J536*100</f>
        <v>100</v>
      </c>
    </row>
    <row r="537" spans="1:12" ht="41.25" customHeight="1" outlineLevel="1" x14ac:dyDescent="0.2">
      <c r="A537" s="19" t="s">
        <v>300</v>
      </c>
      <c r="B537" s="20" t="s">
        <v>363</v>
      </c>
      <c r="C537" s="21"/>
      <c r="D537" s="21"/>
      <c r="E537" s="21"/>
      <c r="F537" s="21"/>
      <c r="G537" s="21"/>
      <c r="H537" s="21"/>
      <c r="I537" s="20" t="s">
        <v>301</v>
      </c>
      <c r="J537" s="22">
        <f>J538</f>
        <v>1352866.88</v>
      </c>
      <c r="K537" s="22">
        <f>K538</f>
        <v>1352866.88</v>
      </c>
      <c r="L537" s="89">
        <f>K537/J537*100</f>
        <v>100</v>
      </c>
    </row>
    <row r="538" spans="1:12" ht="30.75" customHeight="1" outlineLevel="1" x14ac:dyDescent="0.2">
      <c r="A538" s="19" t="s">
        <v>302</v>
      </c>
      <c r="B538" s="20" t="s">
        <v>363</v>
      </c>
      <c r="C538" s="21"/>
      <c r="D538" s="21"/>
      <c r="E538" s="21"/>
      <c r="F538" s="21"/>
      <c r="G538" s="21"/>
      <c r="H538" s="21"/>
      <c r="I538" s="20" t="s">
        <v>305</v>
      </c>
      <c r="J538" s="22">
        <v>1352866.88</v>
      </c>
      <c r="K538" s="22">
        <v>1352866.88</v>
      </c>
      <c r="L538" s="89">
        <f>K538/J538*100</f>
        <v>100</v>
      </c>
    </row>
    <row r="539" spans="1:12" ht="34.5" customHeight="1" outlineLevel="1" x14ac:dyDescent="0.2">
      <c r="A539" s="19" t="s">
        <v>306</v>
      </c>
      <c r="B539" s="20" t="s">
        <v>363</v>
      </c>
      <c r="C539" s="21"/>
      <c r="D539" s="21"/>
      <c r="E539" s="21"/>
      <c r="F539" s="21"/>
      <c r="G539" s="21"/>
      <c r="H539" s="21"/>
      <c r="I539" s="20" t="s">
        <v>304</v>
      </c>
      <c r="J539" s="22">
        <f>J540</f>
        <v>529636.12</v>
      </c>
      <c r="K539" s="23">
        <f>K540</f>
        <v>529636.12</v>
      </c>
      <c r="L539" s="89">
        <f>K539/J539*100</f>
        <v>100</v>
      </c>
    </row>
    <row r="540" spans="1:12" ht="30.75" customHeight="1" outlineLevel="1" x14ac:dyDescent="0.2">
      <c r="A540" s="19" t="s">
        <v>307</v>
      </c>
      <c r="B540" s="20" t="s">
        <v>363</v>
      </c>
      <c r="C540" s="21"/>
      <c r="D540" s="21"/>
      <c r="E540" s="21"/>
      <c r="F540" s="21"/>
      <c r="G540" s="21"/>
      <c r="H540" s="21"/>
      <c r="I540" s="20" t="s">
        <v>308</v>
      </c>
      <c r="J540" s="27">
        <v>529636.12</v>
      </c>
      <c r="K540" s="27">
        <v>529636.12</v>
      </c>
      <c r="L540" s="89">
        <f>K540/J540*100</f>
        <v>100</v>
      </c>
    </row>
    <row r="541" spans="1:12" ht="39.75" customHeight="1" outlineLevel="1" x14ac:dyDescent="0.2">
      <c r="A541" s="19" t="s">
        <v>450</v>
      </c>
      <c r="B541" s="25" t="s">
        <v>451</v>
      </c>
      <c r="C541" s="26" t="s">
        <v>303</v>
      </c>
      <c r="D541" s="25" t="s">
        <v>451</v>
      </c>
      <c r="E541" s="26" t="s">
        <v>303</v>
      </c>
      <c r="F541" s="25" t="s">
        <v>451</v>
      </c>
      <c r="G541" s="26" t="s">
        <v>303</v>
      </c>
      <c r="H541" s="25" t="s">
        <v>451</v>
      </c>
      <c r="I541" s="26" t="s">
        <v>303</v>
      </c>
      <c r="J541" s="22">
        <f>J542+J544</f>
        <v>272232</v>
      </c>
      <c r="K541" s="22">
        <f>K542+K544</f>
        <v>272232</v>
      </c>
      <c r="L541" s="89">
        <f t="shared" si="83"/>
        <v>100</v>
      </c>
    </row>
    <row r="542" spans="1:12" ht="39" customHeight="1" outlineLevel="1" x14ac:dyDescent="0.2">
      <c r="A542" s="19" t="s">
        <v>300</v>
      </c>
      <c r="B542" s="25" t="s">
        <v>451</v>
      </c>
      <c r="C542" s="26" t="s">
        <v>301</v>
      </c>
      <c r="D542" s="25" t="s">
        <v>451</v>
      </c>
      <c r="E542" s="26" t="s">
        <v>301</v>
      </c>
      <c r="F542" s="25" t="s">
        <v>451</v>
      </c>
      <c r="G542" s="26" t="s">
        <v>301</v>
      </c>
      <c r="H542" s="25" t="s">
        <v>451</v>
      </c>
      <c r="I542" s="26" t="s">
        <v>301</v>
      </c>
      <c r="J542" s="22">
        <f>J543</f>
        <v>197720.39</v>
      </c>
      <c r="K542" s="22">
        <f>K543</f>
        <v>197720.39</v>
      </c>
      <c r="L542" s="89">
        <f t="shared" si="83"/>
        <v>100</v>
      </c>
    </row>
    <row r="543" spans="1:12" ht="30.75" customHeight="1" outlineLevel="1" x14ac:dyDescent="0.2">
      <c r="A543" s="19" t="s">
        <v>448</v>
      </c>
      <c r="B543" s="25" t="s">
        <v>451</v>
      </c>
      <c r="C543" s="26" t="s">
        <v>305</v>
      </c>
      <c r="D543" s="25" t="s">
        <v>451</v>
      </c>
      <c r="E543" s="26" t="s">
        <v>305</v>
      </c>
      <c r="F543" s="25" t="s">
        <v>451</v>
      </c>
      <c r="G543" s="26" t="s">
        <v>305</v>
      </c>
      <c r="H543" s="25" t="s">
        <v>451</v>
      </c>
      <c r="I543" s="26" t="s">
        <v>305</v>
      </c>
      <c r="J543" s="22">
        <v>197720.39</v>
      </c>
      <c r="K543" s="22">
        <v>197720.39</v>
      </c>
      <c r="L543" s="89">
        <f t="shared" si="83"/>
        <v>100</v>
      </c>
    </row>
    <row r="544" spans="1:12" ht="30.75" customHeight="1" outlineLevel="1" x14ac:dyDescent="0.2">
      <c r="A544" s="19" t="s">
        <v>306</v>
      </c>
      <c r="B544" s="25" t="s">
        <v>451</v>
      </c>
      <c r="C544" s="26" t="s">
        <v>304</v>
      </c>
      <c r="D544" s="25" t="s">
        <v>451</v>
      </c>
      <c r="E544" s="26" t="s">
        <v>304</v>
      </c>
      <c r="F544" s="25" t="s">
        <v>451</v>
      </c>
      <c r="G544" s="26" t="s">
        <v>304</v>
      </c>
      <c r="H544" s="25" t="s">
        <v>451</v>
      </c>
      <c r="I544" s="26" t="s">
        <v>304</v>
      </c>
      <c r="J544" s="22">
        <f>J545</f>
        <v>74511.61</v>
      </c>
      <c r="K544" s="22">
        <f>K545</f>
        <v>74511.61</v>
      </c>
      <c r="L544" s="89">
        <f t="shared" si="83"/>
        <v>100</v>
      </c>
    </row>
    <row r="545" spans="1:12" ht="30.75" customHeight="1" outlineLevel="1" x14ac:dyDescent="0.2">
      <c r="A545" s="28" t="s">
        <v>307</v>
      </c>
      <c r="B545" s="25" t="s">
        <v>451</v>
      </c>
      <c r="C545" s="26" t="s">
        <v>308</v>
      </c>
      <c r="D545" s="25" t="s">
        <v>451</v>
      </c>
      <c r="E545" s="26" t="s">
        <v>308</v>
      </c>
      <c r="F545" s="25" t="s">
        <v>451</v>
      </c>
      <c r="G545" s="26" t="s">
        <v>308</v>
      </c>
      <c r="H545" s="25" t="s">
        <v>451</v>
      </c>
      <c r="I545" s="26" t="s">
        <v>308</v>
      </c>
      <c r="J545" s="22">
        <v>74511.61</v>
      </c>
      <c r="K545" s="22">
        <v>74511.61</v>
      </c>
      <c r="L545" s="89">
        <f t="shared" si="83"/>
        <v>100</v>
      </c>
    </row>
    <row r="546" spans="1:12" s="81" customFormat="1" ht="15.75" x14ac:dyDescent="0.2">
      <c r="A546" s="11" t="s">
        <v>5</v>
      </c>
      <c r="B546" s="12"/>
      <c r="C546" s="10">
        <v>346106.24</v>
      </c>
      <c r="D546" s="10">
        <v>0</v>
      </c>
      <c r="E546" s="10">
        <v>346106.24</v>
      </c>
      <c r="F546" s="10">
        <v>0</v>
      </c>
      <c r="G546" s="10">
        <v>346106.24</v>
      </c>
      <c r="H546" s="10">
        <v>0</v>
      </c>
      <c r="I546" s="3"/>
      <c r="J546" s="16">
        <f>J12+J28+J35+J40+J45+J65+J91+J100+J231+J344+J371+J376+J411+J416+J431+J437+J442</f>
        <v>875231116.19000006</v>
      </c>
      <c r="K546" s="16">
        <f>K12+K28+K35+K40+K45+K65+K91+K100+K231+K344+K371+K376+K411+K416+K431+K437+K442</f>
        <v>825412252.93999982</v>
      </c>
      <c r="L546" s="91">
        <f t="shared" ref="L546" si="84">K546/J546*100</f>
        <v>94.307919093773933</v>
      </c>
    </row>
    <row r="547" spans="1:12" x14ac:dyDescent="0.2">
      <c r="I547" s="17"/>
    </row>
    <row r="548" spans="1:12" x14ac:dyDescent="0.2">
      <c r="I548" s="17"/>
    </row>
    <row r="549" spans="1:12" x14ac:dyDescent="0.2">
      <c r="I549" s="17"/>
    </row>
    <row r="550" spans="1:12" x14ac:dyDescent="0.2">
      <c r="I550" s="17"/>
    </row>
    <row r="551" spans="1:12" x14ac:dyDescent="0.2">
      <c r="I551" s="17"/>
    </row>
    <row r="552" spans="1:12" x14ac:dyDescent="0.2">
      <c r="I552" s="17"/>
    </row>
    <row r="553" spans="1:12" x14ac:dyDescent="0.2">
      <c r="B553" s="9"/>
      <c r="I553" s="17"/>
    </row>
    <row r="554" spans="1:12" x14ac:dyDescent="0.2">
      <c r="B554" s="9"/>
      <c r="I554" s="17"/>
    </row>
    <row r="555" spans="1:12" x14ac:dyDescent="0.2">
      <c r="B555" s="9"/>
      <c r="I555" s="17"/>
    </row>
    <row r="556" spans="1:12" x14ac:dyDescent="0.2">
      <c r="B556" s="9"/>
      <c r="I556" s="17"/>
    </row>
    <row r="557" spans="1:12" x14ac:dyDescent="0.2">
      <c r="B557" s="9"/>
      <c r="I557" s="17"/>
    </row>
    <row r="558" spans="1:12" x14ac:dyDescent="0.2">
      <c r="B558" s="9"/>
      <c r="I558" s="17"/>
    </row>
    <row r="559" spans="1:12" x14ac:dyDescent="0.2">
      <c r="B559" s="9"/>
      <c r="I559" s="17"/>
    </row>
    <row r="560" spans="1:12" x14ac:dyDescent="0.2">
      <c r="B560" s="9"/>
      <c r="I560" s="17"/>
    </row>
    <row r="561" spans="2:9" x14ac:dyDescent="0.2">
      <c r="B561" s="9"/>
      <c r="I561" s="17"/>
    </row>
    <row r="562" spans="2:9" x14ac:dyDescent="0.2">
      <c r="B562" s="9"/>
      <c r="I562" s="17"/>
    </row>
    <row r="563" spans="2:9" x14ac:dyDescent="0.2">
      <c r="B563" s="9"/>
      <c r="I563" s="17"/>
    </row>
    <row r="564" spans="2:9" x14ac:dyDescent="0.2">
      <c r="B564" s="9"/>
      <c r="I564" s="17"/>
    </row>
    <row r="565" spans="2:9" x14ac:dyDescent="0.2">
      <c r="B565" s="9"/>
      <c r="I565" s="17"/>
    </row>
    <row r="566" spans="2:9" x14ac:dyDescent="0.2">
      <c r="B566" s="9"/>
      <c r="I566" s="17"/>
    </row>
    <row r="567" spans="2:9" x14ac:dyDescent="0.2">
      <c r="B567" s="9"/>
      <c r="I567" s="17"/>
    </row>
    <row r="568" spans="2:9" x14ac:dyDescent="0.2">
      <c r="B568" s="9"/>
      <c r="I568" s="17"/>
    </row>
    <row r="569" spans="2:9" x14ac:dyDescent="0.2">
      <c r="B569" s="9"/>
      <c r="I569" s="17"/>
    </row>
    <row r="570" spans="2:9" x14ac:dyDescent="0.2">
      <c r="B570" s="9"/>
      <c r="I570" s="17"/>
    </row>
    <row r="571" spans="2:9" x14ac:dyDescent="0.2">
      <c r="B571" s="9"/>
      <c r="I571" s="17"/>
    </row>
    <row r="572" spans="2:9" x14ac:dyDescent="0.2">
      <c r="B572" s="9"/>
      <c r="I572" s="17"/>
    </row>
    <row r="573" spans="2:9" x14ac:dyDescent="0.2">
      <c r="B573" s="9"/>
      <c r="I573" s="17"/>
    </row>
    <row r="574" spans="2:9" x14ac:dyDescent="0.2">
      <c r="B574" s="9"/>
      <c r="I574" s="17"/>
    </row>
    <row r="575" spans="2:9" x14ac:dyDescent="0.2">
      <c r="B575" s="9"/>
      <c r="I575" s="17"/>
    </row>
    <row r="576" spans="2:9" x14ac:dyDescent="0.2">
      <c r="B576" s="9"/>
      <c r="I576" s="17"/>
    </row>
    <row r="577" spans="2:9" x14ac:dyDescent="0.2">
      <c r="B577" s="9"/>
      <c r="I577" s="17"/>
    </row>
    <row r="578" spans="2:9" x14ac:dyDescent="0.2">
      <c r="B578" s="9"/>
      <c r="I578" s="17"/>
    </row>
    <row r="579" spans="2:9" x14ac:dyDescent="0.2">
      <c r="B579" s="9"/>
      <c r="I579" s="17"/>
    </row>
    <row r="580" spans="2:9" x14ac:dyDescent="0.2">
      <c r="B580" s="9"/>
      <c r="I580" s="17"/>
    </row>
    <row r="581" spans="2:9" x14ac:dyDescent="0.2">
      <c r="B581" s="9"/>
      <c r="I581" s="17"/>
    </row>
    <row r="582" spans="2:9" x14ac:dyDescent="0.2">
      <c r="B582" s="9"/>
      <c r="I582" s="17"/>
    </row>
    <row r="583" spans="2:9" x14ac:dyDescent="0.2">
      <c r="B583" s="9"/>
      <c r="I583" s="17"/>
    </row>
    <row r="584" spans="2:9" x14ac:dyDescent="0.2">
      <c r="B584" s="9"/>
      <c r="I584" s="17"/>
    </row>
    <row r="585" spans="2:9" x14ac:dyDescent="0.2">
      <c r="B585" s="9"/>
      <c r="I585" s="17"/>
    </row>
    <row r="586" spans="2:9" x14ac:dyDescent="0.2">
      <c r="B586" s="9"/>
      <c r="I586" s="17"/>
    </row>
    <row r="587" spans="2:9" x14ac:dyDescent="0.2">
      <c r="B587" s="9"/>
      <c r="I587" s="17"/>
    </row>
    <row r="588" spans="2:9" x14ac:dyDescent="0.2">
      <c r="B588" s="9"/>
      <c r="I588" s="17"/>
    </row>
    <row r="589" spans="2:9" x14ac:dyDescent="0.2">
      <c r="B589" s="9"/>
      <c r="I589" s="17"/>
    </row>
    <row r="590" spans="2:9" x14ac:dyDescent="0.2">
      <c r="B590" s="9"/>
      <c r="I590" s="17"/>
    </row>
    <row r="591" spans="2:9" x14ac:dyDescent="0.2">
      <c r="B591" s="9"/>
      <c r="I591" s="17"/>
    </row>
    <row r="592" spans="2:9" x14ac:dyDescent="0.2">
      <c r="B592" s="9"/>
      <c r="I592" s="17"/>
    </row>
    <row r="593" spans="2:9" x14ac:dyDescent="0.2">
      <c r="B593" s="9"/>
      <c r="I593" s="17"/>
    </row>
    <row r="594" spans="2:9" x14ac:dyDescent="0.2">
      <c r="B594" s="9"/>
      <c r="I594" s="17"/>
    </row>
    <row r="595" spans="2:9" x14ac:dyDescent="0.2">
      <c r="B595" s="9"/>
      <c r="I595" s="17"/>
    </row>
    <row r="596" spans="2:9" x14ac:dyDescent="0.2">
      <c r="B596" s="9"/>
      <c r="I596" s="17"/>
    </row>
    <row r="597" spans="2:9" x14ac:dyDescent="0.2">
      <c r="B597" s="9"/>
      <c r="I597" s="17"/>
    </row>
    <row r="598" spans="2:9" x14ac:dyDescent="0.2">
      <c r="B598" s="9"/>
      <c r="I598" s="17"/>
    </row>
    <row r="599" spans="2:9" x14ac:dyDescent="0.2">
      <c r="B599" s="9"/>
      <c r="I599" s="17"/>
    </row>
    <row r="600" spans="2:9" x14ac:dyDescent="0.2">
      <c r="B600" s="9"/>
      <c r="I600" s="17"/>
    </row>
    <row r="601" spans="2:9" x14ac:dyDescent="0.2">
      <c r="B601" s="9"/>
      <c r="I601" s="17"/>
    </row>
    <row r="602" spans="2:9" x14ac:dyDescent="0.2">
      <c r="B602" s="9"/>
      <c r="I602" s="17"/>
    </row>
    <row r="603" spans="2:9" x14ac:dyDescent="0.2">
      <c r="B603" s="9"/>
      <c r="I603" s="17"/>
    </row>
    <row r="604" spans="2:9" x14ac:dyDescent="0.2">
      <c r="B604" s="9"/>
      <c r="I604" s="17"/>
    </row>
    <row r="605" spans="2:9" x14ac:dyDescent="0.2">
      <c r="B605" s="9"/>
      <c r="I605" s="17"/>
    </row>
    <row r="606" spans="2:9" x14ac:dyDescent="0.2">
      <c r="B606" s="9"/>
      <c r="I606" s="17"/>
    </row>
    <row r="607" spans="2:9" x14ac:dyDescent="0.2">
      <c r="B607" s="9"/>
      <c r="I607" s="17"/>
    </row>
    <row r="608" spans="2:9" x14ac:dyDescent="0.2">
      <c r="B608" s="9"/>
    </row>
    <row r="609" spans="2:2" x14ac:dyDescent="0.2">
      <c r="B609" s="9"/>
    </row>
    <row r="610" spans="2:2" x14ac:dyDescent="0.2">
      <c r="B610" s="9"/>
    </row>
    <row r="611" spans="2:2" x14ac:dyDescent="0.2">
      <c r="B611" s="9"/>
    </row>
    <row r="612" spans="2:2" x14ac:dyDescent="0.2">
      <c r="B612" s="9"/>
    </row>
    <row r="613" spans="2:2" x14ac:dyDescent="0.2">
      <c r="B613" s="9"/>
    </row>
    <row r="614" spans="2:2" x14ac:dyDescent="0.2">
      <c r="B614" s="8"/>
    </row>
    <row r="615" spans="2:2" x14ac:dyDescent="0.2">
      <c r="B615" s="8"/>
    </row>
    <row r="616" spans="2:2" x14ac:dyDescent="0.2">
      <c r="B616" s="8"/>
    </row>
    <row r="617" spans="2:2" x14ac:dyDescent="0.2">
      <c r="B617" s="8"/>
    </row>
    <row r="618" spans="2:2" x14ac:dyDescent="0.2">
      <c r="B618" s="8"/>
    </row>
    <row r="619" spans="2:2" x14ac:dyDescent="0.2">
      <c r="B619" s="8"/>
    </row>
  </sheetData>
  <autoFilter ref="A9:J575"/>
  <mergeCells count="7">
    <mergeCell ref="A7:K8"/>
    <mergeCell ref="K4:L4"/>
    <mergeCell ref="K5:L5"/>
    <mergeCell ref="K6:L6"/>
    <mergeCell ref="B4:J4"/>
    <mergeCell ref="B6:J6"/>
    <mergeCell ref="A5:J5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2022-05-05T02:39:50Z</cp:lastPrinted>
  <dcterms:created xsi:type="dcterms:W3CDTF">2019-06-18T02:48:46Z</dcterms:created>
  <dcterms:modified xsi:type="dcterms:W3CDTF">2022-05-05T02:40:53Z</dcterms:modified>
</cp:coreProperties>
</file>